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aspreetkaur/Documents/"/>
    </mc:Choice>
  </mc:AlternateContent>
  <xr:revisionPtr revIDLastSave="0" documentId="8_{3AF299B5-50D0-1E4F-98A0-6DA378418CA3}" xr6:coauthVersionLast="47" xr6:coauthVersionMax="47" xr10:uidLastSave="{00000000-0000-0000-0000-000000000000}"/>
  <bookViews>
    <workbookView xWindow="0" yWindow="760" windowWidth="29400" windowHeight="17060" activeTab="1" xr2:uid="{11E552D3-8274-3F4A-9C9A-BC1D3E258100}"/>
  </bookViews>
  <sheets>
    <sheet name="Start Up Costs" sheetId="1" r:id="rId1"/>
    <sheet name="Income statement 1" sheetId="2" r:id="rId2"/>
    <sheet name="Income statement 2" sheetId="3" r:id="rId3"/>
    <sheet name="Income statement 3" sheetId="4" r:id="rId4"/>
    <sheet name="Cash Flow year 1" sheetId="5" r:id="rId5"/>
    <sheet name="Cash Flow Year 2" sheetId="11" r:id="rId6"/>
    <sheet name="Cash Flow Year 3" sheetId="10" r:id="rId7"/>
    <sheet name="Balancesheet 1-3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9" l="1"/>
  <c r="D19" i="9"/>
  <c r="B19" i="9"/>
  <c r="C25" i="9" l="1"/>
  <c r="D25" i="9"/>
  <c r="B25" i="9"/>
  <c r="C23" i="9"/>
  <c r="D23" i="9"/>
  <c r="B23" i="9"/>
  <c r="C14" i="9"/>
  <c r="D14" i="9"/>
  <c r="B14" i="9"/>
  <c r="D12" i="9"/>
  <c r="D10" i="9"/>
  <c r="C12" i="9"/>
  <c r="C10" i="9"/>
  <c r="D7" i="9"/>
  <c r="C7" i="9"/>
  <c r="B7" i="9"/>
  <c r="D6" i="9"/>
  <c r="C6" i="9"/>
  <c r="B6" i="9"/>
  <c r="B12" i="9" l="1"/>
  <c r="H22" i="10"/>
  <c r="L18" i="10"/>
  <c r="K18" i="10"/>
  <c r="N15" i="10"/>
  <c r="N18" i="10" s="1"/>
  <c r="M15" i="10"/>
  <c r="M18" i="10" s="1"/>
  <c r="L15" i="10"/>
  <c r="K15" i="10"/>
  <c r="J15" i="10"/>
  <c r="I15" i="10"/>
  <c r="H15" i="10"/>
  <c r="G15" i="10"/>
  <c r="F15" i="10"/>
  <c r="E15" i="10"/>
  <c r="E18" i="10" s="1"/>
  <c r="D15" i="10"/>
  <c r="D18" i="10" s="1"/>
  <c r="O14" i="10"/>
  <c r="O13" i="10"/>
  <c r="N10" i="10"/>
  <c r="N22" i="10" s="1"/>
  <c r="M10" i="10"/>
  <c r="M22" i="10" s="1"/>
  <c r="L10" i="10"/>
  <c r="L22" i="10" s="1"/>
  <c r="K10" i="10"/>
  <c r="K22" i="10" s="1"/>
  <c r="J10" i="10"/>
  <c r="J22" i="10" s="1"/>
  <c r="I10" i="10"/>
  <c r="I18" i="10" s="1"/>
  <c r="H10" i="10"/>
  <c r="H18" i="10" s="1"/>
  <c r="G10" i="10"/>
  <c r="G18" i="10" s="1"/>
  <c r="F10" i="10"/>
  <c r="F18" i="10" s="1"/>
  <c r="E10" i="10"/>
  <c r="E22" i="10" s="1"/>
  <c r="D10" i="10"/>
  <c r="O10" i="10" s="1"/>
  <c r="O8" i="10"/>
  <c r="O7" i="10"/>
  <c r="O6" i="10"/>
  <c r="C15" i="10"/>
  <c r="C10" i="10"/>
  <c r="C22" i="10" s="1"/>
  <c r="C3" i="10"/>
  <c r="O6" i="11"/>
  <c r="O7" i="11"/>
  <c r="O8" i="11"/>
  <c r="O10" i="11"/>
  <c r="O13" i="11"/>
  <c r="O14" i="11"/>
  <c r="O15" i="11"/>
  <c r="O18" i="11"/>
  <c r="O20" i="11"/>
  <c r="O22" i="11"/>
  <c r="O3" i="11"/>
  <c r="G22" i="11"/>
  <c r="F22" i="11"/>
  <c r="E22" i="11"/>
  <c r="G18" i="11"/>
  <c r="N15" i="11"/>
  <c r="M15" i="11"/>
  <c r="L15" i="11"/>
  <c r="K15" i="11"/>
  <c r="J15" i="11"/>
  <c r="I15" i="11"/>
  <c r="H15" i="11"/>
  <c r="H22" i="11" s="1"/>
  <c r="G15" i="11"/>
  <c r="F15" i="11"/>
  <c r="E15" i="11"/>
  <c r="D15" i="11"/>
  <c r="N10" i="11"/>
  <c r="N22" i="11" s="1"/>
  <c r="M10" i="11"/>
  <c r="M22" i="11" s="1"/>
  <c r="L10" i="11"/>
  <c r="L18" i="11" s="1"/>
  <c r="K10" i="11"/>
  <c r="K18" i="11" s="1"/>
  <c r="J10" i="11"/>
  <c r="J22" i="11" s="1"/>
  <c r="I10" i="11"/>
  <c r="I18" i="11" s="1"/>
  <c r="H10" i="11"/>
  <c r="G10" i="11"/>
  <c r="F10" i="11"/>
  <c r="F18" i="11" s="1"/>
  <c r="E10" i="11"/>
  <c r="E18" i="11" s="1"/>
  <c r="D10" i="11"/>
  <c r="D22" i="11" s="1"/>
  <c r="D3" i="11"/>
  <c r="C15" i="11"/>
  <c r="C10" i="11"/>
  <c r="C22" i="11" s="1"/>
  <c r="C3" i="11"/>
  <c r="D20" i="5"/>
  <c r="C20" i="5"/>
  <c r="J18" i="10" l="1"/>
  <c r="F22" i="10"/>
  <c r="G22" i="10"/>
  <c r="O15" i="10"/>
  <c r="O18" i="10" s="1"/>
  <c r="I22" i="10"/>
  <c r="D22" i="10"/>
  <c r="O22" i="10" s="1"/>
  <c r="C18" i="10"/>
  <c r="C20" i="10" s="1"/>
  <c r="D3" i="10" s="1"/>
  <c r="J18" i="11"/>
  <c r="K22" i="11"/>
  <c r="D18" i="11"/>
  <c r="D20" i="11" s="1"/>
  <c r="E3" i="11" s="1"/>
  <c r="E20" i="11" s="1"/>
  <c r="F3" i="11" s="1"/>
  <c r="F20" i="11" s="1"/>
  <c r="G3" i="11" s="1"/>
  <c r="G20" i="11" s="1"/>
  <c r="H3" i="11" s="1"/>
  <c r="H20" i="11" s="1"/>
  <c r="I3" i="11" s="1"/>
  <c r="I20" i="11" s="1"/>
  <c r="J3" i="11" s="1"/>
  <c r="J20" i="11" s="1"/>
  <c r="K3" i="11" s="1"/>
  <c r="K20" i="11" s="1"/>
  <c r="L3" i="11" s="1"/>
  <c r="L20" i="11" s="1"/>
  <c r="M3" i="11" s="1"/>
  <c r="M20" i="11" s="1"/>
  <c r="N3" i="11" s="1"/>
  <c r="N20" i="11" s="1"/>
  <c r="N18" i="11"/>
  <c r="L22" i="11"/>
  <c r="H18" i="11"/>
  <c r="I22" i="11"/>
  <c r="M18" i="11"/>
  <c r="C18" i="11"/>
  <c r="C20" i="11" s="1"/>
  <c r="D20" i="10" l="1"/>
  <c r="E3" i="10" s="1"/>
  <c r="E20" i="10" s="1"/>
  <c r="F3" i="10" s="1"/>
  <c r="F20" i="10" s="1"/>
  <c r="G3" i="10" s="1"/>
  <c r="G20" i="10" s="1"/>
  <c r="H3" i="10" s="1"/>
  <c r="H20" i="10" s="1"/>
  <c r="I3" i="10" s="1"/>
  <c r="I20" i="10" s="1"/>
  <c r="J3" i="10" s="1"/>
  <c r="J20" i="10" s="1"/>
  <c r="K3" i="10" s="1"/>
  <c r="K20" i="10" s="1"/>
  <c r="L3" i="10" s="1"/>
  <c r="L20" i="10" s="1"/>
  <c r="M3" i="10" s="1"/>
  <c r="M20" i="10" s="1"/>
  <c r="N3" i="10" s="1"/>
  <c r="N20" i="10" s="1"/>
  <c r="O3" i="10" l="1"/>
  <c r="O20" i="10" s="1"/>
  <c r="D18" i="5" l="1"/>
  <c r="E18" i="5"/>
  <c r="F18" i="5"/>
  <c r="G18" i="5"/>
  <c r="H18" i="5"/>
  <c r="I18" i="5"/>
  <c r="J18" i="5"/>
  <c r="K18" i="5"/>
  <c r="L18" i="5"/>
  <c r="M18" i="5"/>
  <c r="N18" i="5"/>
  <c r="O18" i="5"/>
  <c r="C18" i="5"/>
  <c r="B10" i="9"/>
  <c r="O6" i="5"/>
  <c r="O7" i="5"/>
  <c r="O8" i="5"/>
  <c r="O13" i="5"/>
  <c r="O14" i="5"/>
  <c r="N15" i="5"/>
  <c r="N10" i="5"/>
  <c r="N22" i="5" s="1"/>
  <c r="D15" i="5"/>
  <c r="E15" i="5"/>
  <c r="F15" i="5"/>
  <c r="G15" i="5"/>
  <c r="H15" i="5"/>
  <c r="I15" i="5"/>
  <c r="J15" i="5"/>
  <c r="K15" i="5"/>
  <c r="L15" i="5"/>
  <c r="M15" i="5"/>
  <c r="E10" i="5"/>
  <c r="F10" i="5"/>
  <c r="G10" i="5"/>
  <c r="H10" i="5"/>
  <c r="I10" i="5"/>
  <c r="J10" i="5"/>
  <c r="K10" i="5"/>
  <c r="L10" i="5"/>
  <c r="M10" i="5"/>
  <c r="D10" i="5"/>
  <c r="C10" i="5"/>
  <c r="C15" i="5"/>
  <c r="G17" i="4"/>
  <c r="N16" i="4"/>
  <c r="M14" i="4"/>
  <c r="M17" i="4" s="1"/>
  <c r="L14" i="4"/>
  <c r="L17" i="4" s="1"/>
  <c r="K14" i="4"/>
  <c r="K17" i="4" s="1"/>
  <c r="J14" i="4"/>
  <c r="J17" i="4" s="1"/>
  <c r="I14" i="4"/>
  <c r="I17" i="4" s="1"/>
  <c r="H14" i="4"/>
  <c r="H17" i="4" s="1"/>
  <c r="G14" i="4"/>
  <c r="F14" i="4"/>
  <c r="F17" i="4" s="1"/>
  <c r="E14" i="4"/>
  <c r="E17" i="4" s="1"/>
  <c r="D14" i="4"/>
  <c r="D17" i="4" s="1"/>
  <c r="C14" i="4"/>
  <c r="C17" i="4" s="1"/>
  <c r="B14" i="4"/>
  <c r="B17" i="4" s="1"/>
  <c r="L11" i="4"/>
  <c r="L19" i="4" s="1"/>
  <c r="K11" i="4"/>
  <c r="M10" i="4"/>
  <c r="L10" i="4"/>
  <c r="K10" i="4"/>
  <c r="J10" i="4"/>
  <c r="I10" i="4"/>
  <c r="H10" i="4"/>
  <c r="G10" i="4"/>
  <c r="F10" i="4"/>
  <c r="E10" i="4"/>
  <c r="D10" i="4"/>
  <c r="D11" i="4" s="1"/>
  <c r="C10" i="4"/>
  <c r="B10" i="4"/>
  <c r="M9" i="4"/>
  <c r="L9" i="4"/>
  <c r="K9" i="4"/>
  <c r="J9" i="4"/>
  <c r="I9" i="4"/>
  <c r="H9" i="4"/>
  <c r="G9" i="4"/>
  <c r="G11" i="4" s="1"/>
  <c r="F9" i="4"/>
  <c r="E9" i="4"/>
  <c r="D9" i="4"/>
  <c r="C9" i="4"/>
  <c r="B9" i="4"/>
  <c r="M8" i="4"/>
  <c r="L8" i="4"/>
  <c r="K8" i="4"/>
  <c r="J8" i="4"/>
  <c r="J11" i="4" s="1"/>
  <c r="I8" i="4"/>
  <c r="H8" i="4"/>
  <c r="H11" i="4" s="1"/>
  <c r="G8" i="4"/>
  <c r="F8" i="4"/>
  <c r="E8" i="4"/>
  <c r="D8" i="4"/>
  <c r="C8" i="4"/>
  <c r="B8" i="4"/>
  <c r="N5" i="4"/>
  <c r="N4" i="4"/>
  <c r="N3" i="4"/>
  <c r="N16" i="3"/>
  <c r="M14" i="3"/>
  <c r="M17" i="3" s="1"/>
  <c r="L14" i="3"/>
  <c r="L17" i="3" s="1"/>
  <c r="K14" i="3"/>
  <c r="K17" i="3" s="1"/>
  <c r="J14" i="3"/>
  <c r="J17" i="3" s="1"/>
  <c r="I14" i="3"/>
  <c r="I17" i="3" s="1"/>
  <c r="H14" i="3"/>
  <c r="H17" i="3" s="1"/>
  <c r="G14" i="3"/>
  <c r="G17" i="3" s="1"/>
  <c r="F14" i="3"/>
  <c r="F17" i="3" s="1"/>
  <c r="E14" i="3"/>
  <c r="E17" i="3" s="1"/>
  <c r="D14" i="3"/>
  <c r="D17" i="3" s="1"/>
  <c r="C14" i="3"/>
  <c r="C17" i="3" s="1"/>
  <c r="B14" i="3"/>
  <c r="B17" i="3" s="1"/>
  <c r="M10" i="3"/>
  <c r="L10" i="3"/>
  <c r="K10" i="3"/>
  <c r="K11" i="3" s="1"/>
  <c r="K19" i="3" s="1"/>
  <c r="J10" i="3"/>
  <c r="I10" i="3"/>
  <c r="H10" i="3"/>
  <c r="G10" i="3"/>
  <c r="F10" i="3"/>
  <c r="E10" i="3"/>
  <c r="D10" i="3"/>
  <c r="C10" i="3"/>
  <c r="B10" i="3"/>
  <c r="M9" i="3"/>
  <c r="L9" i="3"/>
  <c r="K9" i="3"/>
  <c r="J9" i="3"/>
  <c r="I9" i="3"/>
  <c r="H9" i="3"/>
  <c r="G9" i="3"/>
  <c r="F9" i="3"/>
  <c r="E9" i="3"/>
  <c r="D9" i="3"/>
  <c r="C9" i="3"/>
  <c r="C11" i="3" s="1"/>
  <c r="B9" i="3"/>
  <c r="M8" i="3"/>
  <c r="M11" i="3" s="1"/>
  <c r="M19" i="3" s="1"/>
  <c r="L8" i="3"/>
  <c r="K8" i="3"/>
  <c r="J8" i="3"/>
  <c r="I8" i="3"/>
  <c r="H8" i="3"/>
  <c r="H11" i="3" s="1"/>
  <c r="G8" i="3"/>
  <c r="F8" i="3"/>
  <c r="E8" i="3"/>
  <c r="D8" i="3"/>
  <c r="C8" i="3"/>
  <c r="B8" i="3"/>
  <c r="N5" i="3"/>
  <c r="N4" i="3"/>
  <c r="N3" i="3"/>
  <c r="D17" i="2"/>
  <c r="E17" i="2"/>
  <c r="J17" i="2"/>
  <c r="K17" i="2"/>
  <c r="L17" i="2"/>
  <c r="M17" i="2"/>
  <c r="C17" i="2"/>
  <c r="B17" i="2"/>
  <c r="N16" i="2"/>
  <c r="N5" i="2"/>
  <c r="N4" i="2"/>
  <c r="N3" i="2"/>
  <c r="C14" i="2"/>
  <c r="D14" i="2"/>
  <c r="E14" i="2"/>
  <c r="F14" i="2"/>
  <c r="F17" i="2" s="1"/>
  <c r="G14" i="2"/>
  <c r="G17" i="2" s="1"/>
  <c r="H14" i="2"/>
  <c r="H17" i="2" s="1"/>
  <c r="I14" i="2"/>
  <c r="I17" i="2" s="1"/>
  <c r="J14" i="2"/>
  <c r="K14" i="2"/>
  <c r="L14" i="2"/>
  <c r="M14" i="2"/>
  <c r="B14" i="2"/>
  <c r="N8" i="4" l="1"/>
  <c r="C11" i="4"/>
  <c r="G19" i="4"/>
  <c r="L11" i="3"/>
  <c r="L19" i="3" s="1"/>
  <c r="H19" i="3"/>
  <c r="H21" i="3" s="1"/>
  <c r="G11" i="3"/>
  <c r="E11" i="3"/>
  <c r="E19" i="3" s="1"/>
  <c r="F11" i="3"/>
  <c r="J11" i="3"/>
  <c r="J19" i="3" s="1"/>
  <c r="N14" i="2"/>
  <c r="N17" i="2" s="1"/>
  <c r="O15" i="5"/>
  <c r="O10" i="5"/>
  <c r="L22" i="5"/>
  <c r="F22" i="5"/>
  <c r="G22" i="5"/>
  <c r="E22" i="5"/>
  <c r="M22" i="5"/>
  <c r="K22" i="5"/>
  <c r="C22" i="5"/>
  <c r="D22" i="5"/>
  <c r="J22" i="5"/>
  <c r="I22" i="5"/>
  <c r="H22" i="5"/>
  <c r="M11" i="4"/>
  <c r="M19" i="4" s="1"/>
  <c r="K19" i="4"/>
  <c r="K20" i="4" s="1"/>
  <c r="K21" i="4" s="1"/>
  <c r="I11" i="4"/>
  <c r="I19" i="4" s="1"/>
  <c r="H19" i="4"/>
  <c r="H20" i="4" s="1"/>
  <c r="H21" i="4" s="1"/>
  <c r="F11" i="4"/>
  <c r="F19" i="4" s="1"/>
  <c r="F20" i="4" s="1"/>
  <c r="F21" i="4" s="1"/>
  <c r="E11" i="4"/>
  <c r="E19" i="4" s="1"/>
  <c r="E20" i="4" s="1"/>
  <c r="E21" i="4" s="1"/>
  <c r="N9" i="4"/>
  <c r="N10" i="4"/>
  <c r="D19" i="4"/>
  <c r="B11" i="4"/>
  <c r="B19" i="4" s="1"/>
  <c r="L20" i="4"/>
  <c r="L21" i="4" s="1"/>
  <c r="G20" i="4"/>
  <c r="G21" i="4"/>
  <c r="N11" i="4"/>
  <c r="M20" i="4"/>
  <c r="M21" i="4" s="1"/>
  <c r="D20" i="4"/>
  <c r="D21" i="4" s="1"/>
  <c r="J19" i="4"/>
  <c r="C19" i="4"/>
  <c r="N14" i="4"/>
  <c r="N17" i="4" s="1"/>
  <c r="N10" i="3"/>
  <c r="I11" i="3"/>
  <c r="I19" i="3" s="1"/>
  <c r="N8" i="3"/>
  <c r="G19" i="3"/>
  <c r="G20" i="3" s="1"/>
  <c r="G21" i="3" s="1"/>
  <c r="N9" i="3"/>
  <c r="F19" i="3"/>
  <c r="F20" i="3" s="1"/>
  <c r="D11" i="3"/>
  <c r="D19" i="3" s="1"/>
  <c r="D20" i="3" s="1"/>
  <c r="D21" i="3" s="1"/>
  <c r="B11" i="3"/>
  <c r="K20" i="3"/>
  <c r="K21" i="3" s="1"/>
  <c r="M20" i="3"/>
  <c r="M21" i="3" s="1"/>
  <c r="E20" i="3"/>
  <c r="E21" i="3"/>
  <c r="B19" i="3"/>
  <c r="L20" i="3"/>
  <c r="L21" i="3" s="1"/>
  <c r="H20" i="3"/>
  <c r="C19" i="3"/>
  <c r="N14" i="3"/>
  <c r="N17" i="3" s="1"/>
  <c r="N11" i="3" l="1"/>
  <c r="O22" i="5"/>
  <c r="B20" i="4"/>
  <c r="B21" i="4"/>
  <c r="J20" i="4"/>
  <c r="J21" i="4" s="1"/>
  <c r="I20" i="4"/>
  <c r="I21" i="4" s="1"/>
  <c r="C20" i="4"/>
  <c r="C21" i="4"/>
  <c r="N19" i="4"/>
  <c r="F21" i="3"/>
  <c r="C20" i="3"/>
  <c r="C21" i="3" s="1"/>
  <c r="J20" i="3"/>
  <c r="J21" i="3"/>
  <c r="I20" i="3"/>
  <c r="I21" i="3"/>
  <c r="N19" i="3"/>
  <c r="B20" i="3"/>
  <c r="B21" i="3" s="1"/>
  <c r="D3" i="5" l="1"/>
  <c r="N20" i="4"/>
  <c r="N21" i="4" s="1"/>
  <c r="N20" i="3"/>
  <c r="N21" i="3" s="1"/>
  <c r="D11" i="2" l="1"/>
  <c r="D19" i="2" s="1"/>
  <c r="E11" i="2"/>
  <c r="E19" i="2" s="1"/>
  <c r="M10" i="2"/>
  <c r="L10" i="2"/>
  <c r="K10" i="2"/>
  <c r="J10" i="2"/>
  <c r="I10" i="2"/>
  <c r="H10" i="2"/>
  <c r="G10" i="2"/>
  <c r="F10" i="2"/>
  <c r="F11" i="2" s="1"/>
  <c r="F19" i="2" s="1"/>
  <c r="E10" i="2"/>
  <c r="D10" i="2"/>
  <c r="C10" i="2"/>
  <c r="B10" i="2"/>
  <c r="M9" i="2"/>
  <c r="L9" i="2"/>
  <c r="K9" i="2"/>
  <c r="J9" i="2"/>
  <c r="I9" i="2"/>
  <c r="H9" i="2"/>
  <c r="H11" i="2" s="1"/>
  <c r="H19" i="2" s="1"/>
  <c r="G9" i="2"/>
  <c r="F9" i="2"/>
  <c r="E9" i="2"/>
  <c r="D9" i="2"/>
  <c r="C9" i="2"/>
  <c r="B9" i="2"/>
  <c r="M8" i="2"/>
  <c r="L8" i="2"/>
  <c r="L11" i="2" s="1"/>
  <c r="L19" i="2" s="1"/>
  <c r="K8" i="2"/>
  <c r="K11" i="2" s="1"/>
  <c r="K19" i="2" s="1"/>
  <c r="J8" i="2"/>
  <c r="J11" i="2" s="1"/>
  <c r="J19" i="2" s="1"/>
  <c r="I8" i="2"/>
  <c r="I11" i="2" s="1"/>
  <c r="I19" i="2" s="1"/>
  <c r="H8" i="2"/>
  <c r="G8" i="2"/>
  <c r="G11" i="2" s="1"/>
  <c r="G19" i="2" s="1"/>
  <c r="F8" i="2"/>
  <c r="E8" i="2"/>
  <c r="D8" i="2"/>
  <c r="C8" i="2"/>
  <c r="C11" i="2" s="1"/>
  <c r="C19" i="2" s="1"/>
  <c r="B8" i="2"/>
  <c r="B11" i="2" s="1"/>
  <c r="B19" i="2" s="1"/>
  <c r="B11" i="1"/>
  <c r="F20" i="2" l="1"/>
  <c r="F21" i="2"/>
  <c r="B20" i="2"/>
  <c r="B21" i="2"/>
  <c r="L20" i="2"/>
  <c r="L21" i="2"/>
  <c r="G20" i="2"/>
  <c r="G21" i="2" s="1"/>
  <c r="J20" i="2"/>
  <c r="J21" i="2" s="1"/>
  <c r="H20" i="2"/>
  <c r="H21" i="2"/>
  <c r="K20" i="2"/>
  <c r="K21" i="2" s="1"/>
  <c r="C20" i="2"/>
  <c r="C21" i="2" s="1"/>
  <c r="I20" i="2"/>
  <c r="I21" i="2" s="1"/>
  <c r="D20" i="2"/>
  <c r="D21" i="2" s="1"/>
  <c r="E20" i="2"/>
  <c r="E21" i="2" s="1"/>
  <c r="N8" i="2"/>
  <c r="N10" i="2"/>
  <c r="N9" i="2"/>
  <c r="M11" i="2"/>
  <c r="E3" i="5"/>
  <c r="E20" i="5" s="1"/>
  <c r="N11" i="2"/>
  <c r="N19" i="2" s="1"/>
  <c r="M19" i="2"/>
  <c r="M20" i="2" l="1"/>
  <c r="M21" i="2" s="1"/>
  <c r="N20" i="2"/>
  <c r="N21" i="2" s="1"/>
  <c r="F3" i="5" l="1"/>
  <c r="F20" i="5" s="1"/>
  <c r="G3" i="5" l="1"/>
  <c r="G20" i="5" s="1"/>
  <c r="H3" i="5" l="1"/>
  <c r="H20" i="5" s="1"/>
  <c r="I3" i="5" l="1"/>
  <c r="I20" i="5" l="1"/>
  <c r="J3" i="5" s="1"/>
  <c r="J20" i="5" l="1"/>
  <c r="K3" i="5" s="1"/>
  <c r="K20" i="5" l="1"/>
  <c r="L3" i="5" s="1"/>
  <c r="L20" i="5" l="1"/>
  <c r="M3" i="5" s="1"/>
  <c r="N3" i="5" l="1"/>
  <c r="N20" i="5" s="1"/>
  <c r="M20" i="5"/>
  <c r="O3" i="5" l="1"/>
  <c r="O20" i="5" s="1"/>
</calcChain>
</file>

<file path=xl/sharedStrings.xml><?xml version="1.0" encoding="utf-8"?>
<sst xmlns="http://schemas.openxmlformats.org/spreadsheetml/2006/main" count="292" uniqueCount="96">
  <si>
    <t>Product</t>
  </si>
  <si>
    <t>Cost</t>
  </si>
  <si>
    <t>Threads and needles</t>
  </si>
  <si>
    <t>Sewing  Machine</t>
  </si>
  <si>
    <t>PacKaging &amp; Tags</t>
  </si>
  <si>
    <t>Hangers</t>
  </si>
  <si>
    <t>Clothing &amp; Fabrics</t>
  </si>
  <si>
    <t>Sewing Kit</t>
  </si>
  <si>
    <t>Finishing Produts</t>
  </si>
  <si>
    <t>Dupattas fabric</t>
  </si>
  <si>
    <t xml:space="preserve">Embroidery Material </t>
  </si>
  <si>
    <t>Total</t>
  </si>
  <si>
    <t>Income statement year 1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</si>
  <si>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</si>
  <si>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</si>
  <si>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</si>
  <si>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</si>
  <si>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</si>
  <si>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</si>
  <si>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</si>
  <si>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</si>
  <si>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</si>
  <si>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</si>
  <si>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</si>
  <si>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</si>
  <si>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 xml:space="preserve">Stitching </t>
  </si>
  <si>
    <t>Fabric</t>
  </si>
  <si>
    <t>Embroidery</t>
  </si>
  <si>
    <t>Stitching</t>
  </si>
  <si>
    <t>Revenues</t>
  </si>
  <si>
    <t>Total Revenue</t>
  </si>
  <si>
    <t>Expenses</t>
  </si>
  <si>
    <t>COGS</t>
  </si>
  <si>
    <t>Utilities</t>
  </si>
  <si>
    <t>advertising</t>
  </si>
  <si>
    <t>Assumption</t>
  </si>
  <si>
    <t>Annual total</t>
  </si>
  <si>
    <t>Total Expenses</t>
  </si>
  <si>
    <t>Estimated tax rate %</t>
  </si>
  <si>
    <t>Net Income after Taxes</t>
  </si>
  <si>
    <t>Net Income Before Taxes</t>
  </si>
  <si>
    <t>Tax Rate</t>
  </si>
  <si>
    <t>Cash at the beginning of the Period</t>
  </si>
  <si>
    <t>Period (Month)</t>
  </si>
  <si>
    <t>Income Source (Cash In)</t>
  </si>
  <si>
    <t>Revenue Stream #4</t>
  </si>
  <si>
    <t>Expenses (Cash Out)</t>
  </si>
  <si>
    <t>Total income</t>
  </si>
  <si>
    <t>Advertisement</t>
  </si>
  <si>
    <t>Total Operating Expenses</t>
  </si>
  <si>
    <t>Total changes in cash</t>
  </si>
  <si>
    <t>Cash at the end of the Period</t>
  </si>
  <si>
    <t>Don’t let cash go below</t>
  </si>
  <si>
    <t>Approximate Net Income</t>
  </si>
  <si>
    <t>Annual income</t>
  </si>
  <si>
    <t>Assets</t>
  </si>
  <si>
    <t>Year 1</t>
  </si>
  <si>
    <t>Year 3</t>
  </si>
  <si>
    <t>Virsa Vogue</t>
  </si>
  <si>
    <t>Balance sheet</t>
  </si>
  <si>
    <t>Year 2</t>
  </si>
  <si>
    <t xml:space="preserve">    Current Assets</t>
  </si>
  <si>
    <t xml:space="preserve">           Cash in the bank</t>
  </si>
  <si>
    <t xml:space="preserve">   Total Current Assets</t>
  </si>
  <si>
    <t>Fixed Assets</t>
  </si>
  <si>
    <t>Equipments</t>
  </si>
  <si>
    <t>Cash Flow year 1</t>
  </si>
  <si>
    <t>Cash Flow year 2</t>
  </si>
  <si>
    <t>Annual Income</t>
  </si>
  <si>
    <t>Cash Flow year 3</t>
  </si>
  <si>
    <t>Accum. Depreciation</t>
  </si>
  <si>
    <t>Total fixed Assets</t>
  </si>
  <si>
    <t>Total Assets</t>
  </si>
  <si>
    <t>Liabilities and Equity</t>
  </si>
  <si>
    <t>Current Liabilities</t>
  </si>
  <si>
    <t>Accounts payable</t>
  </si>
  <si>
    <t>Total Liabilities</t>
  </si>
  <si>
    <t>Equity</t>
  </si>
  <si>
    <t>Virsa Vogue's capital</t>
  </si>
  <si>
    <t>Retained earnings</t>
  </si>
  <si>
    <t>Total liablities and equity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</si>
  <si>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</si>
  <si>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</si>
  <si>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</si>
  <si>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</si>
  <si>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</si>
  <si>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</si>
  <si>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</si>
  <si>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</si>
  <si>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</si>
  <si>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</si>
  <si>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</si>
  <si>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</si>
  <si>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</si>
  <si>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Income statement year 3</t>
  </si>
  <si>
    <t>Income statement year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</si>
</sst>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[&lt;=9999999]###\-####;###\-###\-####"/>
  </numFmts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8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6" fontId="0" fillId="0" borderId="0" xfId="0" applyNumberFormat="1"/>
    <xf numFmtId="0" fontId="1" fillId="0" borderId="0" xfId="0" applyFont="1"/>
    <xf numFmtId="0" fontId="3" fillId="0" borderId="0" xfId="0" applyFont="1"/>
    <xf numFmtId="17" fontId="0" fillId="0" borderId="0" xfId="0" applyNumberFormat="1"/>
    <xf numFmtId="164" fontId="0" fillId="0" borderId="0" xfId="0" applyNumberFormat="1"/>
    <xf numFmtId="17" fontId="1" fillId="0" borderId="0" xfId="0" applyNumberFormat="1" applyFont="1"/>
    <xf numFmtId="6" fontId="3" fillId="0" borderId="0" xfId="0" applyNumberFormat="1" applyFont="1"/>
    <xf numFmtId="6" fontId="0" fillId="0" borderId="1" xfId="0" applyNumberFormat="1" applyBorder="1"/>
    <xf numFmtId="6" fontId="0" fillId="0" borderId="2" xfId="0" applyNumberFormat="1" applyBorder="1"/>
    <xf numFmtId="6" fontId="0" fillId="0" borderId="3" xfId="0" applyNumberFormat="1" applyBorder="1"/>
    <xf numFmtId="6" fontId="0" fillId="0" borderId="4" xfId="0" applyNumberFormat="1" applyBorder="1"/>
    <xf numFmtId="0" fontId="0" fillId="0" borderId="4" xfId="0" applyBorder="1"/>
    <xf numFmtId="0" fontId="4" fillId="0" borderId="0" xfId="0" applyFont="1"/>
    <xf numFmtId="165" fontId="0" fillId="0" borderId="0" xfId="0" applyNumberFormat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8" xfId="0" applyFont="1" applyBorder="1"/>
    <xf numFmtId="0" fontId="1" fillId="0" borderId="9" xfId="0" applyFont="1" applyBorder="1"/>
    <xf numFmtId="6" fontId="0" fillId="0" borderId="9" xfId="0" applyNumberFormat="1" applyBorder="1"/>
    <xf numFmtId="0" fontId="1" fillId="0" borderId="10" xfId="0" applyFont="1" applyBorder="1"/>
    <xf numFmtId="6" fontId="0" fillId="0" borderId="11" xfId="0" applyNumberFormat="1" applyBorder="1"/>
    <xf numFmtId="0" fontId="1" fillId="0" borderId="12" xfId="0" applyFont="1" applyBorder="1"/>
    <xf numFmtId="6" fontId="0" fillId="0" borderId="13" xfId="0" applyNumberFormat="1" applyBorder="1"/>
    <xf numFmtId="0" fontId="1" fillId="0" borderId="14" xfId="0" applyFont="1" applyBorder="1"/>
    <xf numFmtId="6" fontId="0" fillId="0" borderId="15" xfId="0" applyNumberFormat="1" applyBorder="1"/>
    <xf numFmtId="0" fontId="3" fillId="0" borderId="8" xfId="0" applyFont="1" applyBorder="1" applyAlignment="1">
      <alignment horizontal="left" indent="1"/>
    </xf>
    <xf numFmtId="165" fontId="0" fillId="0" borderId="9" xfId="0" applyNumberFormat="1" applyBorder="1" applyAlignment="1">
      <alignment horizontal="center"/>
    </xf>
    <xf numFmtId="0" fontId="0" fillId="0" borderId="8" xfId="0" applyBorder="1" applyAlignment="1">
      <alignment horizontal="left" indent="1"/>
    </xf>
    <xf numFmtId="0" fontId="1" fillId="0" borderId="16" xfId="0" applyFont="1" applyBorder="1"/>
    <xf numFmtId="6" fontId="0" fillId="0" borderId="17" xfId="0" applyNumberFormat="1" applyBorder="1"/>
    <xf numFmtId="0" fontId="0" fillId="0" borderId="12" xfId="0" applyBorder="1"/>
    <xf numFmtId="0" fontId="0" fillId="0" borderId="1" xfId="0" applyBorder="1"/>
    <xf numFmtId="0" fontId="0" fillId="0" borderId="13" xfId="0" applyBorder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Font="1" applyBorder="1" applyAlignment="1">
      <alignment horizontal="center"/>
    </xf>
  </cellXfs>
  <cellStyles count="1">
    <cellStyle name="Normal" xfId="0" builtinId="0"/>
  </cellStyles>
  <dxfs count="97">
    <dxf>
      <border outline="0">
        <bottom style="double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0" formatCode="&quot;$&quot;#,##0_);[Red]\(&quot;$&quot;#,##0\)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0" formatCode="&quot;$&quot;#,##0_);[Red]\(&quot;$&quot;#,##0\)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0" formatCode="&quot;$&quot;#,##0_);[Red]\(&quot;$&quot;#,##0\)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numFmt numFmtId="10" formatCode="&quot;$&quot;#,##0_);[Red]\(&quot;$&quot;#,##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0" formatCode="&quot;$&quot;#,##0_);[Red]\(&quot;$&quot;#,##0\)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6728D8-7986-A849-854C-2D07A9922F91}" name="Table2" displayName="Table2" ref="A1:B11" totalsRowShown="0" tableBorderDxfId="96">
  <autoFilter ref="A1:B11" xr:uid="{486728D8-7986-A849-854C-2D07A9922F91}"/>
  <tableColumns count="2">
    <tableColumn id="1" xr3:uid="{498CF630-B589-0B4D-A838-0716C486EF62}" name="Product"/>
    <tableColumn id="2" xr3:uid="{EE6FD860-B926-7041-B749-FE94ED37B990}" name="Cost" dataDxfId="95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B12364B-39B2-2847-9351-AADC92435DEC}" name="Table11" displayName="Table11" ref="A1:O22" totalsRowShown="0" tableBorderDxfId="15">
  <autoFilter ref="A1:O22" xr:uid="{3B12364B-39B2-2847-9351-AADC92435DEC}"/>
  <tableColumns count="15">
    <tableColumn id="1" xr3:uid="{022E849A-4330-FD4F-A9B4-E94CA0980CFB}" name="Cash Flow year 3"/>
    <tableColumn id="2" xr3:uid="{F6CDC253-FF68-4043-A295-027BC46784ED}" name="Column1"/>
    <tableColumn id="3" xr3:uid="{6CA29229-9DA3-DD4D-A3FB-17C7AF811BAB}" name="Column2" dataDxfId="14"/>
    <tableColumn id="4" xr3:uid="{0726DF04-156C-E645-AB68-A73B2FA541E5}" name="Column3" dataDxfId="13"/>
    <tableColumn id="5" xr3:uid="{CAD3CC9A-784E-4F4A-A314-73EE0E91D1F9}" name="Column4" dataDxfId="12"/>
    <tableColumn id="6" xr3:uid="{15FB3401-87A8-B449-8B79-D9629F749893}" name="Column5" dataDxfId="11"/>
    <tableColumn id="7" xr3:uid="{406EC8CE-D539-004D-A07D-6FEB78CEE835}" name="Column6" dataDxfId="10"/>
    <tableColumn id="8" xr3:uid="{1D632E4C-4A4C-7847-BA6F-8D08F4626227}" name="Column7" dataDxfId="9"/>
    <tableColumn id="9" xr3:uid="{00AC2B51-D21A-3C46-A3FE-43603497EEDC}" name="Column8" dataDxfId="8"/>
    <tableColumn id="10" xr3:uid="{AAD005D8-6A1F-1848-8BCD-24FE55688679}" name="Column9" dataDxfId="7"/>
    <tableColumn id="11" xr3:uid="{59E07C21-DBEB-F744-8948-C4FFB8A92450}" name="Column10" dataDxfId="6"/>
    <tableColumn id="12" xr3:uid="{190621A0-C900-9B48-8D7C-B77596FA14EB}" name="Column11" dataDxfId="5"/>
    <tableColumn id="13" xr3:uid="{84FD1DF5-231E-A04B-80DF-7688862F1FB9}" name="Column12" dataDxfId="4"/>
    <tableColumn id="14" xr3:uid="{311995ED-5B17-904D-9BAC-D95D54F41A4C}" name="Column13" dataDxfId="3"/>
    <tableColumn id="15" xr3:uid="{4639ACA3-2B51-9742-ACF8-F311DDA3D7E3}" name="Annual income" dataDxfId="2"/>
  </tableColumns>
  <tableStyleInfo name="TableStyleMedium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D3A15D9-056A-7B4A-83E7-F4A556ABB420}" name="Table1" displayName="Table1" ref="A4:D25" totalsRowShown="0" headerRowDxfId="1" tableBorderDxfId="0">
  <autoFilter ref="A4:D25" xr:uid="{4D3A15D9-056A-7B4A-83E7-F4A556ABB420}"/>
  <tableColumns count="4">
    <tableColumn id="1" xr3:uid="{8C43D86D-8C93-3647-9732-DC913ED42F9B}" name="Assets"/>
    <tableColumn id="2" xr3:uid="{ECD1DFEB-22E4-9940-96AA-BB5667F9BC56}" name="Year 1"/>
    <tableColumn id="3" xr3:uid="{BC29A341-13AA-C342-9AD6-08EB780347A1}" name="Year 2"/>
    <tableColumn id="4" xr3:uid="{A26A061D-9856-924E-B8BE-7EE31F120634}" name="Year 3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6B551E2-3350-5249-9BC9-751CBED72C3C}" name="Table3" displayName="Table3" ref="A1:N21" totalsRowShown="0" tableBorderDxfId="94">
  <autoFilter ref="A1:N21" xr:uid="{96B551E2-3350-5249-9BC9-751CBED72C3C}"/>
  <tableColumns count="14">
    <tableColumn id="1" xr3:uid="{12BAA8A0-C43A-D646-9067-73BABFD3FEA2}" name="Income statement year 1" dataDxfId="93"/>
    <tableColumn id="2" xr3:uid="{2F7AAFB8-3CD1-2242-9112-342A4470ECB8}" name="Column1" dataDxfId="92"/>
    <tableColumn id="3" xr3:uid="{2EAEB2B6-960B-1F4C-832B-0868883C07A5}" name="Column2" dataDxfId="91"/>
    <tableColumn id="4" xr3:uid="{343A4A34-A4DB-9640-A0CF-1C126F7ED48B}" name="Column3" dataDxfId="90"/>
    <tableColumn id="5" xr3:uid="{077DDF6C-1BF2-E54D-9C80-847645617861}" name="Column4" dataDxfId="89"/>
    <tableColumn id="6" xr3:uid="{706CEFE5-4DFC-964A-9F10-762FC767FB20}" name="Column5" dataDxfId="88"/>
    <tableColumn id="7" xr3:uid="{495269E1-E116-7C44-BC0E-F7C1583C41ED}" name="Column6" dataDxfId="87"/>
    <tableColumn id="8" xr3:uid="{B77B8C7C-BD25-6849-8433-18AEB6B862B8}" name="Column7" dataDxfId="86"/>
    <tableColumn id="9" xr3:uid="{B6D8D3A9-9FB7-A940-8196-750FAE308638}" name="Column8" dataDxfId="85"/>
    <tableColumn id="10" xr3:uid="{4E3EC01E-5AD3-D141-AF7C-968598BA5D00}" name="Column9" dataDxfId="84"/>
    <tableColumn id="11" xr3:uid="{57841796-490F-B841-9C65-002E62DC34C3}" name="Column10" dataDxfId="83"/>
    <tableColumn id="12" xr3:uid="{85D6CF9F-F386-524F-A083-5366717A75F2}" name="Column11" dataDxfId="82"/>
    <tableColumn id="13" xr3:uid="{1035C0A5-7761-E148-B644-A21722EBD4BB}" name="Column12" dataDxfId="81"/>
    <tableColumn id="14" xr3:uid="{1EF8DB75-9016-AA4E-90AA-C4DDEC0BB648}" name="Column13" dataDxfId="80"/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7A9F356-30DF-8C4C-A239-00F7914A972B}" name="Table4" displayName="Table4" ref="P2:Q16" totalsRowShown="0" tableBorderDxfId="79">
  <autoFilter ref="P2:Q16" xr:uid="{A7A9F356-30DF-8C4C-A239-00F7914A972B}"/>
  <tableColumns count="2">
    <tableColumn id="1" xr3:uid="{D1BEA49F-2352-8F44-BCB0-33AE361443B8}" name="Column1"/>
    <tableColumn id="2" xr3:uid="{3A190CC2-9529-074E-8ACA-D4EE804DDE26}" name="Column2" dataDxfId="78"/>
  </tableColumns>
  <tableStyleInfo name="TableStyleMedium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D681242-109B-6C44-B3BF-43868DE4A647}" name="Table5" displayName="Table5" ref="A1:N21" totalsRowShown="0" tableBorderDxfId="77">
  <autoFilter ref="A1:N21" xr:uid="{6D681242-109B-6C44-B3BF-43868DE4A647}"/>
  <tableColumns count="14">
    <tableColumn id="1" xr3:uid="{0462FADA-82EC-D844-9514-CB30B8F395DC}" name="Income statement year 2" dataDxfId="76"/>
    <tableColumn id="2" xr3:uid="{FA4ED04E-88FE-E84C-A3D5-A0B882914AF5}" name="Column1" dataDxfId="75"/>
    <tableColumn id="3" xr3:uid="{2ABCF367-657A-CE4A-BEED-E29023272029}" name="Column2" dataDxfId="74"/>
    <tableColumn id="4" xr3:uid="{AFCDF176-9913-4B45-90DB-DFE0523AAB2B}" name="Column3" dataDxfId="73"/>
    <tableColumn id="5" xr3:uid="{8D3F7844-0F79-3E48-8AB7-834C0B7952A0}" name="Column4" dataDxfId="72"/>
    <tableColumn id="6" xr3:uid="{CA3D2FDF-02A0-0E48-91FB-F110D8A8C253}" name="Column5" dataDxfId="71"/>
    <tableColumn id="7" xr3:uid="{27B94996-F1CF-1746-9D29-6A1131E5B543}" name="Column6" dataDxfId="70"/>
    <tableColumn id="8" xr3:uid="{3ECB0148-2FFF-504C-BC0B-4D8311094424}" name="Column7" dataDxfId="69"/>
    <tableColumn id="9" xr3:uid="{9DB3792B-8314-6C41-A267-4848D4DC503B}" name="Column8" dataDxfId="68"/>
    <tableColumn id="10" xr3:uid="{9A15DAC6-CF46-3645-B6D4-988F6EB8347E}" name="Column9" dataDxfId="67"/>
    <tableColumn id="11" xr3:uid="{ADF553C5-AFEE-4F4F-BD35-832B6CB7C710}" name="Column10" dataDxfId="66"/>
    <tableColumn id="12" xr3:uid="{19603015-7486-734E-B643-1134C91B852F}" name="Column11" dataDxfId="65"/>
    <tableColumn id="13" xr3:uid="{7ECC897D-56D7-2E44-90E4-095D6468A738}" name="Column12" dataDxfId="64"/>
    <tableColumn id="14" xr3:uid="{67136E18-252D-294C-9DB8-60BDDEB00918}" name="Column13" dataDxfId="63"/>
  </tableColumns>
  <tableStyleInfo name="TableStyleMedium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7844F74-9DE9-3A49-9E79-8F9284C6FA76}" name="Table6" displayName="Table6" ref="P2:Q16" totalsRowShown="0" tableBorderDxfId="62">
  <autoFilter ref="P2:Q16" xr:uid="{A7844F74-9DE9-3A49-9E79-8F9284C6FA76}"/>
  <tableColumns count="2">
    <tableColumn id="1" xr3:uid="{D883A255-9D88-A042-8154-BBFF4B28FBC8}" name="Column1"/>
    <tableColumn id="2" xr3:uid="{78F3C779-35AF-ED43-83B2-36DE72F31ED4}" name="Column2" dataDxfId="61"/>
  </tableColumns>
  <tableStyleInfo name="TableStyleMedium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763A6F0-8B93-6E42-A43F-9252375FA44F}" name="Table7" displayName="Table7" ref="A1:N21" totalsRowShown="0" tableBorderDxfId="60">
  <autoFilter ref="A1:N21" xr:uid="{7763A6F0-8B93-6E42-A43F-9252375FA44F}"/>
  <tableColumns count="14">
    <tableColumn id="1" xr3:uid="{7E35C031-32CC-4B4D-B2CD-84F17D8D195D}" name="Income statement year 3" dataDxfId="59"/>
    <tableColumn id="2" xr3:uid="{A49CBE6A-C932-B14F-A3F2-4E760739B565}" name="Column1" dataDxfId="58"/>
    <tableColumn id="3" xr3:uid="{B47787F5-BCEC-A84E-A3CF-ADD29E922126}" name="Column2" dataDxfId="57"/>
    <tableColumn id="4" xr3:uid="{89EBABB7-DABD-094C-AFB7-EE14A03613C5}" name="Column3" dataDxfId="56"/>
    <tableColumn id="5" xr3:uid="{7C9DA31A-4A89-B64F-B9ED-0AB09B476495}" name="Column4" dataDxfId="55"/>
    <tableColumn id="6" xr3:uid="{915C6C01-1974-7F4B-90A1-EA157F5F4C1F}" name="Column5" dataDxfId="54"/>
    <tableColumn id="7" xr3:uid="{562A69A4-8A1C-244F-8EF8-521DD8A843B0}" name="Column6" dataDxfId="53"/>
    <tableColumn id="8" xr3:uid="{CB63ED4E-2815-BF42-A7D8-43CD73A76F8D}" name="Column7" dataDxfId="52"/>
    <tableColumn id="9" xr3:uid="{7633391C-5BEA-484B-A651-FA655DBE2D87}" name="Column8" dataDxfId="51"/>
    <tableColumn id="10" xr3:uid="{0F63C877-7AAF-9743-BF87-AD49803B9298}" name="Column9" dataDxfId="50"/>
    <tableColumn id="11" xr3:uid="{12E0ABF4-57F7-9941-B3E0-769909E7D07F}" name="Column10" dataDxfId="49"/>
    <tableColumn id="12" xr3:uid="{B06DDF67-2052-0D4E-9CF7-2037752909B3}" name="Column11" dataDxfId="48"/>
    <tableColumn id="13" xr3:uid="{15DBF080-C8E4-3A48-B92A-77F8AC9D07C2}" name="Column12" dataDxfId="47"/>
    <tableColumn id="14" xr3:uid="{1141B3C8-4CFC-684E-A91D-006D0548504E}" name="Column13" dataDxfId="46"/>
  </tableColumns>
  <tableStyleInfo name="TableStyleMedium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7C2A394-8454-3040-97DC-15CBAE82F106}" name="Table8" displayName="Table8" ref="P2:Q16" totalsRowShown="0" tableBorderDxfId="45">
  <autoFilter ref="P2:Q16" xr:uid="{97C2A394-8454-3040-97DC-15CBAE82F106}"/>
  <tableColumns count="2">
    <tableColumn id="1" xr3:uid="{2744E2E4-D1AC-4C46-961A-948EDE893D7A}" name="Column1"/>
    <tableColumn id="2" xr3:uid="{356559DA-86BB-B340-A4D2-14D0007CAF12}" name="Column2" dataDxfId="44"/>
  </tableColumns>
  <tableStyleInfo name="TableStyleMedium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89C299A-9EF1-AE40-B037-1BE0AD589A47}" name="Table9" displayName="Table9" ref="A1:O22" totalsRowShown="0" tableBorderDxfId="43">
  <autoFilter ref="A1:O22" xr:uid="{E89C299A-9EF1-AE40-B037-1BE0AD589A47}"/>
  <tableColumns count="15">
    <tableColumn id="1" xr3:uid="{699BB6EC-0207-DC42-B4A1-AD127CDEBCD5}" name="Cash Flow year 1"/>
    <tableColumn id="2" xr3:uid="{6919D7EF-3643-694C-B650-532F3273D2CA}" name="Column1"/>
    <tableColumn id="3" xr3:uid="{D0886798-4B5D-554C-9135-12793FA748BD}" name="Column2" dataDxfId="42"/>
    <tableColumn id="4" xr3:uid="{1F50C53E-13CB-C74A-A725-2ECE704A4898}" name="Column3" dataDxfId="41"/>
    <tableColumn id="5" xr3:uid="{8CD2FDB0-1788-9449-A7F4-35AC48337695}" name="Column4" dataDxfId="40"/>
    <tableColumn id="6" xr3:uid="{159F7F3A-4FBA-E447-A290-6737F7D8B20E}" name="Column5" dataDxfId="39"/>
    <tableColumn id="7" xr3:uid="{7049243A-DB82-8040-8B8C-36BB25D565BA}" name="Column6" dataDxfId="38"/>
    <tableColumn id="8" xr3:uid="{25758A9E-B307-B54E-85BA-92EEAE82BA3C}" name="Column7" dataDxfId="37"/>
    <tableColumn id="9" xr3:uid="{D9BD9F81-12B8-1D47-9AB8-313EC44B3461}" name="Column8" dataDxfId="36"/>
    <tableColumn id="10" xr3:uid="{E1CA07E6-2549-DF41-A4B7-53CED044F773}" name="Column9" dataDxfId="35"/>
    <tableColumn id="11" xr3:uid="{E46E2767-C040-F940-ABC5-33887A4DB11B}" name="Column10" dataDxfId="34"/>
    <tableColumn id="12" xr3:uid="{B3455424-9F98-7843-844D-8CEB8CA35581}" name="Column11" dataDxfId="33"/>
    <tableColumn id="13" xr3:uid="{6ABC13CF-809B-3A42-941F-70D85210B0AD}" name="Column12" dataDxfId="32"/>
    <tableColumn id="14" xr3:uid="{68858D20-09AC-3049-98E9-E5232A287E47}" name="Column13" dataDxfId="31"/>
    <tableColumn id="15" xr3:uid="{FD072CFE-D770-5845-ABEB-7D71FDA6B65D}" name="Annual income" dataDxfId="30"/>
  </tableColumns>
  <tableStyleInfo name="TableStyleMedium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CDB97CE-85A1-E345-B695-2DD27534CC32}" name="Table10" displayName="Table10" ref="A1:O22" totalsRowShown="0" tableBorderDxfId="29">
  <autoFilter ref="A1:O22" xr:uid="{9CDB97CE-85A1-E345-B695-2DD27534CC32}"/>
  <tableColumns count="15">
    <tableColumn id="1" xr3:uid="{FF556F2C-6EC0-8047-908A-B12EBF6C660B}" name="Cash Flow year 2"/>
    <tableColumn id="2" xr3:uid="{50FDFE0A-C8B1-874E-86EA-8F57EA4E37B0}" name="Column1"/>
    <tableColumn id="3" xr3:uid="{022FAC74-D56F-2B4D-9D82-CE18562B61E4}" name="Column2" dataDxfId="28"/>
    <tableColumn id="4" xr3:uid="{22FC329B-2194-5B4C-9285-221B221C763E}" name="Column3" dataDxfId="27"/>
    <tableColumn id="5" xr3:uid="{D90F9606-C0E5-E049-B793-ABE48C4E3637}" name="Column4" dataDxfId="26"/>
    <tableColumn id="6" xr3:uid="{4AE74482-9B5F-2C4C-B7F2-A3A9FA9C71AC}" name="Column5" dataDxfId="25"/>
    <tableColumn id="7" xr3:uid="{743F1875-E4F6-C44F-9968-B2E08407D428}" name="Column6" dataDxfId="24"/>
    <tableColumn id="8" xr3:uid="{FA34C0B2-B30B-524E-ADA0-8803321FE655}" name="Column7" dataDxfId="23"/>
    <tableColumn id="9" xr3:uid="{1FF6C368-E3D1-2C44-AF6B-C75D5E44F9CB}" name="Column8" dataDxfId="22"/>
    <tableColumn id="10" xr3:uid="{E11FFB67-394F-2E42-AB8A-502420D7CC50}" name="Column9" dataDxfId="21"/>
    <tableColumn id="11" xr3:uid="{FA488D33-FAD4-304A-B9A7-CDC96A061580}" name="Column10" dataDxfId="20"/>
    <tableColumn id="12" xr3:uid="{D6C12446-9946-A048-8C02-87FE5B0E7428}" name="Column11" dataDxfId="19"/>
    <tableColumn id="13" xr3:uid="{5C88ECAB-A6AA-C24D-9AAB-D5FA5A95C513}" name="Column12" dataDxfId="18"/>
    <tableColumn id="14" xr3:uid="{74EEA8E7-7DD8-E047-9B14-AB8EEC78D45A}" name="Column13" dataDxfId="17"/>
    <tableColumn id="15" xr3:uid="{FEE50B76-F933-3046-9C6D-71AD1C0AA9D5}" name="Annual Income" dataDxfId="16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F5536-31D8-544D-B9D7-E98C57410FD8}">
  <dimension ref="A1:B11"/>
  <sheetViews>
    <sheetView zoomScale="156" workbookViewId="0">
      <selection activeCell="F16" sqref="F16"/>
    </sheetView>
  </sheetViews>
  <sheetFormatPr baseColWidth="10" defaultRowHeight="16" x14ac:dyDescent="0.2"/>
  <cols>
    <col min="1" max="1" width="17.6640625" bestFit="1" customWidth="1"/>
  </cols>
  <sheetData>
    <row r="1" spans="1:2" x14ac:dyDescent="0.2">
      <c r="A1" t="s">
        <v>0</v>
      </c>
      <c r="B1" t="s">
        <v>1</v>
      </c>
    </row>
    <row r="2" spans="1:2" x14ac:dyDescent="0.2">
      <c r="A2" t="s">
        <v>3</v>
      </c>
      <c r="B2" s="1">
        <v>250</v>
      </c>
    </row>
    <row r="3" spans="1:2" x14ac:dyDescent="0.2">
      <c r="A3" t="s">
        <v>2</v>
      </c>
      <c r="B3" s="1">
        <v>20</v>
      </c>
    </row>
    <row r="4" spans="1:2" x14ac:dyDescent="0.2">
      <c r="A4" t="s">
        <v>6</v>
      </c>
      <c r="B4" s="1">
        <v>750</v>
      </c>
    </row>
    <row r="5" spans="1:2" x14ac:dyDescent="0.2">
      <c r="A5" t="s">
        <v>7</v>
      </c>
      <c r="B5" s="1">
        <v>70</v>
      </c>
    </row>
    <row r="6" spans="1:2" x14ac:dyDescent="0.2">
      <c r="A6" t="s">
        <v>4</v>
      </c>
      <c r="B6" s="1">
        <v>40</v>
      </c>
    </row>
    <row r="7" spans="1:2" x14ac:dyDescent="0.2">
      <c r="A7" t="s">
        <v>5</v>
      </c>
      <c r="B7" s="1">
        <v>20</v>
      </c>
    </row>
    <row r="8" spans="1:2" x14ac:dyDescent="0.2">
      <c r="A8" t="s">
        <v>8</v>
      </c>
      <c r="B8" s="1">
        <v>70</v>
      </c>
    </row>
    <row r="9" spans="1:2" x14ac:dyDescent="0.2">
      <c r="A9" t="s">
        <v>9</v>
      </c>
      <c r="B9" s="1">
        <v>250</v>
      </c>
    </row>
    <row r="10" spans="1:2" x14ac:dyDescent="0.2">
      <c r="A10" t="s">
        <v>10</v>
      </c>
      <c r="B10" s="1">
        <v>400</v>
      </c>
    </row>
    <row r="11" spans="1:2" x14ac:dyDescent="0.2">
      <c r="A11" t="s">
        <v>11</v>
      </c>
      <c r="B11" s="1">
        <f>SUM(B2:B10)</f>
        <v>1870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4DDE4-DC33-7240-9185-73CB1F6B75D5}">
  <dimension ref="A1:Q21"/>
  <sheetViews>
    <sheetView tabSelected="1" zoomScale="116" workbookViewId="0">
      <selection activeCell="M29" sqref="M29"/>
    </sheetView>
  </sheetViews>
  <sheetFormatPr baseColWidth="10" defaultRowHeight="16" x14ac:dyDescent="0.2"/>
  <cols>
    <col min="1" max="1" width="23.33203125" customWidth="1"/>
    <col min="11" max="14" width="11.33203125" customWidth="1"/>
  </cols>
  <sheetData>
    <row r="1" spans="1:17" x14ac:dyDescent="0.2">
      <c r="A1" s="2" t="s">
        <v>12</v>
      </c>
      <c r="B1" t="s">
        <v>81</v>
      </c>
      <c r="C1" t="s">
        <v>82</v>
      </c>
      <c r="D1" t="s">
        <v>83</v>
      </c>
      <c r="E1" t="s">
        <v>84</v>
      </c>
      <c r="F1" t="s">
        <v>85</v>
      </c>
      <c r="G1" t="s">
        <v>86</v>
      </c>
      <c r="H1" t="s">
        <v>87</v>
      </c>
      <c r="I1" t="s">
        <v>88</v>
      </c>
      <c r="J1" t="s">
        <v>89</v>
      </c>
      <c r="K1" t="s">
        <v>90</v>
      </c>
      <c r="L1" t="s">
        <v>91</v>
      </c>
      <c r="M1" t="s">
        <v>92</v>
      </c>
      <c r="N1" t="s">
        <v>93</v>
      </c>
    </row>
    <row r="2" spans="1:17" x14ac:dyDescent="0.2">
      <c r="A2" s="12"/>
      <c r="B2" s="12" t="s">
        <v>13</v>
      </c>
      <c r="C2" s="12" t="s">
        <v>14</v>
      </c>
      <c r="D2" s="12" t="s">
        <v>15</v>
      </c>
      <c r="E2" s="12" t="s">
        <v>16</v>
      </c>
      <c r="F2" s="12" t="s">
        <v>17</v>
      </c>
      <c r="G2" s="12" t="s">
        <v>18</v>
      </c>
      <c r="H2" s="12" t="s">
        <v>19</v>
      </c>
      <c r="I2" s="12" t="s">
        <v>20</v>
      </c>
      <c r="J2" s="12" t="s">
        <v>21</v>
      </c>
      <c r="K2" s="12" t="s">
        <v>22</v>
      </c>
      <c r="L2" s="12" t="s">
        <v>23</v>
      </c>
      <c r="M2" s="12" t="s">
        <v>24</v>
      </c>
      <c r="N2" s="12" t="s">
        <v>36</v>
      </c>
      <c r="P2" t="s">
        <v>81</v>
      </c>
      <c r="Q2" t="s">
        <v>82</v>
      </c>
    </row>
    <row r="3" spans="1:17" x14ac:dyDescent="0.2">
      <c r="A3" t="s">
        <v>28</v>
      </c>
      <c r="B3">
        <v>2</v>
      </c>
      <c r="C3">
        <v>1</v>
      </c>
      <c r="D3">
        <v>3</v>
      </c>
      <c r="E3">
        <v>2</v>
      </c>
      <c r="F3">
        <v>4</v>
      </c>
      <c r="G3">
        <v>6</v>
      </c>
      <c r="H3">
        <v>5</v>
      </c>
      <c r="I3">
        <v>4</v>
      </c>
      <c r="J3">
        <v>7</v>
      </c>
      <c r="K3">
        <v>6</v>
      </c>
      <c r="L3">
        <v>5</v>
      </c>
      <c r="M3">
        <v>3</v>
      </c>
      <c r="N3">
        <f>SUM(B3:M3)</f>
        <v>48</v>
      </c>
      <c r="P3" t="s">
        <v>35</v>
      </c>
    </row>
    <row r="4" spans="1:17" x14ac:dyDescent="0.2">
      <c r="A4" t="s">
        <v>26</v>
      </c>
      <c r="B4">
        <v>3</v>
      </c>
      <c r="C4">
        <v>2</v>
      </c>
      <c r="D4">
        <v>4</v>
      </c>
      <c r="E4">
        <v>3</v>
      </c>
      <c r="F4">
        <v>2</v>
      </c>
      <c r="G4">
        <v>5</v>
      </c>
      <c r="H4">
        <v>8</v>
      </c>
      <c r="I4">
        <v>7</v>
      </c>
      <c r="J4">
        <v>2</v>
      </c>
      <c r="K4">
        <v>5</v>
      </c>
      <c r="L4">
        <v>2</v>
      </c>
      <c r="M4">
        <v>3</v>
      </c>
      <c r="N4">
        <f>SUM(B4:M4)</f>
        <v>46</v>
      </c>
      <c r="P4" t="s">
        <v>29</v>
      </c>
    </row>
    <row r="5" spans="1:17" x14ac:dyDescent="0.2">
      <c r="A5" t="s">
        <v>27</v>
      </c>
      <c r="B5">
        <v>2</v>
      </c>
      <c r="C5">
        <v>1</v>
      </c>
      <c r="D5">
        <v>1</v>
      </c>
      <c r="E5">
        <v>4</v>
      </c>
      <c r="F5">
        <v>2</v>
      </c>
      <c r="G5">
        <v>3</v>
      </c>
      <c r="H5">
        <v>3</v>
      </c>
      <c r="I5">
        <v>6</v>
      </c>
      <c r="J5">
        <v>3</v>
      </c>
      <c r="K5">
        <v>4</v>
      </c>
      <c r="L5">
        <v>7</v>
      </c>
      <c r="M5">
        <v>8</v>
      </c>
      <c r="N5">
        <f>SUM(B5:M5)</f>
        <v>44</v>
      </c>
      <c r="P5" t="s">
        <v>25</v>
      </c>
      <c r="Q5" s="1">
        <v>120</v>
      </c>
    </row>
    <row r="6" spans="1:17" x14ac:dyDescent="0.2">
      <c r="P6" t="s">
        <v>26</v>
      </c>
      <c r="Q6" s="1">
        <v>100</v>
      </c>
    </row>
    <row r="7" spans="1:17" x14ac:dyDescent="0.2">
      <c r="A7" s="2" t="s">
        <v>29</v>
      </c>
      <c r="P7" t="s">
        <v>27</v>
      </c>
      <c r="Q7" s="1">
        <v>70</v>
      </c>
    </row>
    <row r="8" spans="1:17" x14ac:dyDescent="0.2">
      <c r="A8" t="s">
        <v>28</v>
      </c>
      <c r="B8" s="1">
        <f>B3*Q5</f>
        <v>240</v>
      </c>
      <c r="C8" s="1">
        <f>C3*Q5</f>
        <v>120</v>
      </c>
      <c r="D8" s="1">
        <f>D3*Q5</f>
        <v>360</v>
      </c>
      <c r="E8" s="1">
        <f>E3*Q5</f>
        <v>240</v>
      </c>
      <c r="F8" s="1">
        <f>F3*Q5</f>
        <v>480</v>
      </c>
      <c r="G8" s="1">
        <f>G3*Q5</f>
        <v>720</v>
      </c>
      <c r="H8" s="1">
        <f>H3*Q5</f>
        <v>600</v>
      </c>
      <c r="I8" s="1">
        <f>I3*Q5</f>
        <v>480</v>
      </c>
      <c r="J8" s="1">
        <f>J3*Q5</f>
        <v>840</v>
      </c>
      <c r="K8" s="1">
        <f>K3*Q5</f>
        <v>720</v>
      </c>
      <c r="L8" s="1">
        <f>L3*Q5</f>
        <v>600</v>
      </c>
      <c r="M8" s="1">
        <f>M3*Q5</f>
        <v>360</v>
      </c>
      <c r="N8" s="1">
        <f>SUM(B8:M8)</f>
        <v>5760</v>
      </c>
    </row>
    <row r="9" spans="1:17" x14ac:dyDescent="0.2">
      <c r="A9" t="s">
        <v>26</v>
      </c>
      <c r="B9" s="1">
        <f>B4*Q6</f>
        <v>300</v>
      </c>
      <c r="C9" s="1">
        <f>Q6*C4</f>
        <v>200</v>
      </c>
      <c r="D9" s="1">
        <f>D4*Q6</f>
        <v>400</v>
      </c>
      <c r="E9" s="1">
        <f>Q6*E4</f>
        <v>300</v>
      </c>
      <c r="F9" s="1">
        <f>F4*Q6</f>
        <v>200</v>
      </c>
      <c r="G9" s="1">
        <f>G4*Q6</f>
        <v>500</v>
      </c>
      <c r="H9" s="1">
        <f>H4*Q6</f>
        <v>800</v>
      </c>
      <c r="I9" s="1">
        <f>I4*Q6</f>
        <v>700</v>
      </c>
      <c r="J9" s="1">
        <f>J4*Q6</f>
        <v>200</v>
      </c>
      <c r="K9" s="1">
        <f>K4*Q6</f>
        <v>500</v>
      </c>
      <c r="L9" s="1">
        <f>L4*Q6</f>
        <v>200</v>
      </c>
      <c r="M9" s="1">
        <f>M4*Q6</f>
        <v>300</v>
      </c>
      <c r="N9" s="1">
        <f>SUM(B9:M9)</f>
        <v>4600</v>
      </c>
    </row>
    <row r="10" spans="1:17" x14ac:dyDescent="0.2">
      <c r="A10" t="s">
        <v>27</v>
      </c>
      <c r="B10" s="1">
        <f>B5*Q7</f>
        <v>140</v>
      </c>
      <c r="C10" s="1">
        <f>C5*Q7</f>
        <v>70</v>
      </c>
      <c r="D10" s="1">
        <f>D5*Q7</f>
        <v>70</v>
      </c>
      <c r="E10" s="1">
        <f>E5*Q7</f>
        <v>280</v>
      </c>
      <c r="F10" s="1">
        <f>F5*Q7</f>
        <v>140</v>
      </c>
      <c r="G10" s="1">
        <f>G5*Q7</f>
        <v>210</v>
      </c>
      <c r="H10" s="1">
        <f>H5*Q7</f>
        <v>210</v>
      </c>
      <c r="I10" s="1">
        <f>I5*Q7</f>
        <v>420</v>
      </c>
      <c r="J10" s="1">
        <f>J5*Q7</f>
        <v>210</v>
      </c>
      <c r="K10" s="1">
        <f>K5*Q7</f>
        <v>280</v>
      </c>
      <c r="L10" s="1">
        <f>Q7*L5</f>
        <v>490</v>
      </c>
      <c r="M10" s="1">
        <f>M5*Q7</f>
        <v>560</v>
      </c>
      <c r="N10" s="1">
        <f>SUM(B10:M10)</f>
        <v>3080</v>
      </c>
      <c r="P10" t="s">
        <v>31</v>
      </c>
    </row>
    <row r="11" spans="1:17" x14ac:dyDescent="0.2">
      <c r="A11" s="2" t="s">
        <v>30</v>
      </c>
      <c r="B11" s="1">
        <f t="shared" ref="B11:M11" si="0">SUM(B8:B10)</f>
        <v>680</v>
      </c>
      <c r="C11" s="1">
        <f t="shared" si="0"/>
        <v>390</v>
      </c>
      <c r="D11" s="1">
        <f t="shared" si="0"/>
        <v>830</v>
      </c>
      <c r="E11" s="1">
        <f t="shared" si="0"/>
        <v>820</v>
      </c>
      <c r="F11" s="1">
        <f t="shared" si="0"/>
        <v>820</v>
      </c>
      <c r="G11" s="1">
        <f t="shared" si="0"/>
        <v>1430</v>
      </c>
      <c r="H11" s="1">
        <f t="shared" si="0"/>
        <v>1610</v>
      </c>
      <c r="I11" s="1">
        <f t="shared" si="0"/>
        <v>1600</v>
      </c>
      <c r="J11" s="1">
        <f t="shared" si="0"/>
        <v>1250</v>
      </c>
      <c r="K11" s="1">
        <f t="shared" si="0"/>
        <v>1500</v>
      </c>
      <c r="L11" s="1">
        <f t="shared" si="0"/>
        <v>1290</v>
      </c>
      <c r="M11" s="1">
        <f t="shared" si="0"/>
        <v>1220</v>
      </c>
      <c r="N11" s="1">
        <f>SUM(B11:M11)</f>
        <v>13440</v>
      </c>
      <c r="P11" t="s">
        <v>28</v>
      </c>
      <c r="Q11" s="1">
        <v>60</v>
      </c>
    </row>
    <row r="12" spans="1:17" x14ac:dyDescent="0.2">
      <c r="P12" t="s">
        <v>26</v>
      </c>
      <c r="Q12" s="1">
        <v>50</v>
      </c>
    </row>
    <row r="13" spans="1:17" x14ac:dyDescent="0.2">
      <c r="A13" s="2" t="s">
        <v>31</v>
      </c>
      <c r="P13" t="s">
        <v>27</v>
      </c>
      <c r="Q13" s="1">
        <v>30</v>
      </c>
    </row>
    <row r="14" spans="1:17" x14ac:dyDescent="0.2">
      <c r="A14" t="s">
        <v>32</v>
      </c>
      <c r="B14" s="1">
        <f t="shared" ref="B14:M14" si="1">B3*$Q$11+B4*$Q$12+B5*$Q$13</f>
        <v>330</v>
      </c>
      <c r="C14" s="1">
        <f t="shared" si="1"/>
        <v>190</v>
      </c>
      <c r="D14" s="1">
        <f t="shared" si="1"/>
        <v>410</v>
      </c>
      <c r="E14" s="1">
        <f t="shared" si="1"/>
        <v>390</v>
      </c>
      <c r="F14" s="1">
        <f t="shared" si="1"/>
        <v>400</v>
      </c>
      <c r="G14" s="1">
        <f t="shared" si="1"/>
        <v>700</v>
      </c>
      <c r="H14" s="1">
        <f t="shared" si="1"/>
        <v>790</v>
      </c>
      <c r="I14" s="1">
        <f t="shared" si="1"/>
        <v>770</v>
      </c>
      <c r="J14" s="1">
        <f t="shared" si="1"/>
        <v>610</v>
      </c>
      <c r="K14" s="1">
        <f t="shared" si="1"/>
        <v>730</v>
      </c>
      <c r="L14" s="1">
        <f t="shared" si="1"/>
        <v>610</v>
      </c>
      <c r="M14" s="1">
        <f t="shared" si="1"/>
        <v>570</v>
      </c>
      <c r="N14" s="1">
        <f>SUM(B14:M14)</f>
        <v>6500</v>
      </c>
    </row>
    <row r="15" spans="1:17" x14ac:dyDescent="0.2">
      <c r="A15" s="3" t="s">
        <v>33</v>
      </c>
    </row>
    <row r="16" spans="1:17" x14ac:dyDescent="0.2">
      <c r="A16" s="3" t="s">
        <v>34</v>
      </c>
      <c r="B16" s="1">
        <v>30</v>
      </c>
      <c r="C16" s="1">
        <v>30</v>
      </c>
      <c r="D16" s="1">
        <v>30</v>
      </c>
      <c r="E16" s="1">
        <v>30</v>
      </c>
      <c r="F16" s="1">
        <v>30</v>
      </c>
      <c r="G16" s="1">
        <v>30</v>
      </c>
      <c r="H16" s="1">
        <v>30</v>
      </c>
      <c r="I16" s="1">
        <v>30</v>
      </c>
      <c r="J16" s="1">
        <v>30</v>
      </c>
      <c r="K16" s="1">
        <v>30</v>
      </c>
      <c r="L16" s="1">
        <v>30</v>
      </c>
      <c r="M16" s="1">
        <v>30</v>
      </c>
      <c r="N16" s="1">
        <f>SUM(B16:M16)</f>
        <v>360</v>
      </c>
      <c r="P16">
        <v>0.05</v>
      </c>
      <c r="Q16" s="1" t="s">
        <v>41</v>
      </c>
    </row>
    <row r="17" spans="1:14" x14ac:dyDescent="0.2">
      <c r="A17" s="2" t="s">
        <v>37</v>
      </c>
      <c r="B17" s="1">
        <f>SUM(B14:B16)</f>
        <v>360</v>
      </c>
      <c r="C17" s="1">
        <f>SUM(C14:C16)</f>
        <v>220</v>
      </c>
      <c r="D17" s="1">
        <f t="shared" ref="D17:N17" si="2">SUM(D14:D16)</f>
        <v>440</v>
      </c>
      <c r="E17" s="1">
        <f t="shared" si="2"/>
        <v>420</v>
      </c>
      <c r="F17" s="1">
        <f t="shared" si="2"/>
        <v>430</v>
      </c>
      <c r="G17" s="1">
        <f t="shared" si="2"/>
        <v>730</v>
      </c>
      <c r="H17" s="1">
        <f t="shared" si="2"/>
        <v>820</v>
      </c>
      <c r="I17" s="1">
        <f t="shared" si="2"/>
        <v>800</v>
      </c>
      <c r="J17" s="1">
        <f t="shared" si="2"/>
        <v>640</v>
      </c>
      <c r="K17" s="1">
        <f t="shared" si="2"/>
        <v>760</v>
      </c>
      <c r="L17" s="1">
        <f t="shared" si="2"/>
        <v>640</v>
      </c>
      <c r="M17" s="1">
        <f t="shared" si="2"/>
        <v>600</v>
      </c>
      <c r="N17" s="1">
        <f t="shared" si="2"/>
        <v>6860</v>
      </c>
    </row>
    <row r="19" spans="1:14" x14ac:dyDescent="0.2">
      <c r="A19" s="2" t="s">
        <v>40</v>
      </c>
      <c r="B19" s="1">
        <f>B11-B17</f>
        <v>320</v>
      </c>
      <c r="C19" s="1">
        <f t="shared" ref="C19:N19" si="3">C11-C17</f>
        <v>170</v>
      </c>
      <c r="D19" s="1">
        <f t="shared" si="3"/>
        <v>390</v>
      </c>
      <c r="E19" s="1">
        <f t="shared" si="3"/>
        <v>400</v>
      </c>
      <c r="F19" s="1">
        <f t="shared" si="3"/>
        <v>390</v>
      </c>
      <c r="G19" s="1">
        <f t="shared" si="3"/>
        <v>700</v>
      </c>
      <c r="H19" s="1">
        <f t="shared" si="3"/>
        <v>790</v>
      </c>
      <c r="I19" s="1">
        <f t="shared" si="3"/>
        <v>800</v>
      </c>
      <c r="J19" s="1">
        <f t="shared" si="3"/>
        <v>610</v>
      </c>
      <c r="K19" s="1">
        <f t="shared" si="3"/>
        <v>740</v>
      </c>
      <c r="L19" s="1">
        <f t="shared" si="3"/>
        <v>650</v>
      </c>
      <c r="M19" s="1">
        <f t="shared" si="3"/>
        <v>620</v>
      </c>
      <c r="N19" s="1">
        <f t="shared" si="3"/>
        <v>6580</v>
      </c>
    </row>
    <row r="20" spans="1:14" x14ac:dyDescent="0.2">
      <c r="A20" t="s">
        <v>38</v>
      </c>
      <c r="B20" s="1">
        <f t="shared" ref="B20:N20" si="4">B19*$P$16</f>
        <v>16</v>
      </c>
      <c r="C20" s="1">
        <f t="shared" si="4"/>
        <v>8.5</v>
      </c>
      <c r="D20" s="1">
        <f t="shared" si="4"/>
        <v>19.5</v>
      </c>
      <c r="E20" s="1">
        <f t="shared" si="4"/>
        <v>20</v>
      </c>
      <c r="F20" s="1">
        <f t="shared" si="4"/>
        <v>19.5</v>
      </c>
      <c r="G20" s="1">
        <f t="shared" si="4"/>
        <v>35</v>
      </c>
      <c r="H20" s="1">
        <f t="shared" si="4"/>
        <v>39.5</v>
      </c>
      <c r="I20" s="1">
        <f t="shared" si="4"/>
        <v>40</v>
      </c>
      <c r="J20" s="1">
        <f t="shared" si="4"/>
        <v>30.5</v>
      </c>
      <c r="K20" s="1">
        <f t="shared" si="4"/>
        <v>37</v>
      </c>
      <c r="L20" s="1">
        <f t="shared" si="4"/>
        <v>32.5</v>
      </c>
      <c r="M20" s="1">
        <f t="shared" si="4"/>
        <v>31</v>
      </c>
      <c r="N20" s="1">
        <f t="shared" si="4"/>
        <v>329</v>
      </c>
    </row>
    <row r="21" spans="1:14" x14ac:dyDescent="0.2">
      <c r="A21" s="2" t="s">
        <v>39</v>
      </c>
      <c r="B21" s="1">
        <f>B19-B20</f>
        <v>304</v>
      </c>
      <c r="C21" s="1">
        <f t="shared" ref="C21:N21" si="5">C19-C20</f>
        <v>161.5</v>
      </c>
      <c r="D21" s="1">
        <f t="shared" si="5"/>
        <v>370.5</v>
      </c>
      <c r="E21" s="1">
        <f t="shared" si="5"/>
        <v>380</v>
      </c>
      <c r="F21" s="1">
        <f t="shared" si="5"/>
        <v>370.5</v>
      </c>
      <c r="G21" s="1">
        <f t="shared" si="5"/>
        <v>665</v>
      </c>
      <c r="H21" s="1">
        <f t="shared" si="5"/>
        <v>750.5</v>
      </c>
      <c r="I21" s="1">
        <f t="shared" si="5"/>
        <v>760</v>
      </c>
      <c r="J21" s="1">
        <f t="shared" si="5"/>
        <v>579.5</v>
      </c>
      <c r="K21" s="1">
        <f t="shared" si="5"/>
        <v>703</v>
      </c>
      <c r="L21" s="1">
        <f t="shared" si="5"/>
        <v>617.5</v>
      </c>
      <c r="M21" s="1">
        <f t="shared" si="5"/>
        <v>589</v>
      </c>
      <c r="N21" s="1">
        <f t="shared" si="5"/>
        <v>6251</v>
      </c>
    </row>
  </sheetData>
  <phoneticPr fontId="2" type="noConversion"/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96F63-9D14-E047-8089-FE396CDD5639}">
  <dimension ref="A1:Q21"/>
  <sheetViews>
    <sheetView workbookViewId="0">
      <selection activeCell="E26" sqref="E26"/>
    </sheetView>
  </sheetViews>
  <sheetFormatPr baseColWidth="10" defaultRowHeight="16" x14ac:dyDescent="0.2"/>
  <cols>
    <col min="1" max="1" width="23.83203125" customWidth="1"/>
    <col min="11" max="14" width="11.83203125" customWidth="1"/>
  </cols>
  <sheetData>
    <row r="1" spans="1:17" x14ac:dyDescent="0.2">
      <c r="A1" s="13" t="s">
        <v>95</v>
      </c>
      <c r="B1" t="s">
        <v>81</v>
      </c>
      <c r="C1" t="s">
        <v>82</v>
      </c>
      <c r="D1" t="s">
        <v>83</v>
      </c>
      <c r="E1" t="s">
        <v>84</v>
      </c>
      <c r="F1" t="s">
        <v>85</v>
      </c>
      <c r="G1" t="s">
        <v>86</v>
      </c>
      <c r="H1" t="s">
        <v>87</v>
      </c>
      <c r="I1" t="s">
        <v>88</v>
      </c>
      <c r="J1" t="s">
        <v>89</v>
      </c>
      <c r="K1" t="s">
        <v>90</v>
      </c>
      <c r="L1" t="s">
        <v>91</v>
      </c>
      <c r="M1" t="s">
        <v>92</v>
      </c>
      <c r="N1" t="s">
        <v>93</v>
      </c>
    </row>
    <row r="2" spans="1:17" x14ac:dyDescent="0.2"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 t="s">
        <v>21</v>
      </c>
      <c r="K2" t="s">
        <v>22</v>
      </c>
      <c r="L2" t="s">
        <v>23</v>
      </c>
      <c r="M2" t="s">
        <v>24</v>
      </c>
      <c r="N2" t="s">
        <v>36</v>
      </c>
      <c r="P2" t="s">
        <v>81</v>
      </c>
      <c r="Q2" t="s">
        <v>82</v>
      </c>
    </row>
    <row r="3" spans="1:17" x14ac:dyDescent="0.2">
      <c r="A3" t="s">
        <v>28</v>
      </c>
      <c r="B3">
        <v>2</v>
      </c>
      <c r="C3">
        <v>1</v>
      </c>
      <c r="D3">
        <v>4</v>
      </c>
      <c r="E3">
        <v>2</v>
      </c>
      <c r="F3">
        <v>4</v>
      </c>
      <c r="G3">
        <v>6</v>
      </c>
      <c r="H3">
        <v>4</v>
      </c>
      <c r="I3">
        <v>4</v>
      </c>
      <c r="J3">
        <v>7</v>
      </c>
      <c r="K3">
        <v>6</v>
      </c>
      <c r="L3">
        <v>3</v>
      </c>
      <c r="M3">
        <v>7</v>
      </c>
      <c r="N3">
        <f>SUM(B3:M3)</f>
        <v>50</v>
      </c>
      <c r="P3" t="s">
        <v>35</v>
      </c>
    </row>
    <row r="4" spans="1:17" x14ac:dyDescent="0.2">
      <c r="A4" t="s">
        <v>26</v>
      </c>
      <c r="B4">
        <v>2</v>
      </c>
      <c r="C4">
        <v>3</v>
      </c>
      <c r="D4">
        <v>4</v>
      </c>
      <c r="E4">
        <v>3</v>
      </c>
      <c r="F4">
        <v>2</v>
      </c>
      <c r="G4">
        <v>6</v>
      </c>
      <c r="H4">
        <v>5</v>
      </c>
      <c r="I4">
        <v>7</v>
      </c>
      <c r="J4">
        <v>2</v>
      </c>
      <c r="K4">
        <v>3</v>
      </c>
      <c r="L4">
        <v>2</v>
      </c>
      <c r="M4">
        <v>5</v>
      </c>
      <c r="N4">
        <f>SUM(B4:M4)</f>
        <v>44</v>
      </c>
      <c r="P4" t="s">
        <v>29</v>
      </c>
    </row>
    <row r="5" spans="1:17" x14ac:dyDescent="0.2">
      <c r="A5" t="s">
        <v>27</v>
      </c>
      <c r="B5">
        <v>2</v>
      </c>
      <c r="C5">
        <v>1</v>
      </c>
      <c r="D5">
        <v>2</v>
      </c>
      <c r="E5">
        <v>4</v>
      </c>
      <c r="F5">
        <v>3</v>
      </c>
      <c r="G5">
        <v>3</v>
      </c>
      <c r="H5">
        <v>3</v>
      </c>
      <c r="I5">
        <v>4</v>
      </c>
      <c r="J5">
        <v>6</v>
      </c>
      <c r="K5">
        <v>4</v>
      </c>
      <c r="L5">
        <v>7</v>
      </c>
      <c r="M5">
        <v>8</v>
      </c>
      <c r="N5">
        <f>SUM(B5:M5)</f>
        <v>47</v>
      </c>
      <c r="P5" t="s">
        <v>25</v>
      </c>
      <c r="Q5" s="1">
        <v>120</v>
      </c>
    </row>
    <row r="6" spans="1:17" x14ac:dyDescent="0.2">
      <c r="P6" t="s">
        <v>26</v>
      </c>
      <c r="Q6" s="1">
        <v>100</v>
      </c>
    </row>
    <row r="7" spans="1:17" x14ac:dyDescent="0.2">
      <c r="A7" s="2" t="s">
        <v>29</v>
      </c>
      <c r="P7" t="s">
        <v>27</v>
      </c>
      <c r="Q7" s="1">
        <v>70</v>
      </c>
    </row>
    <row r="8" spans="1:17" x14ac:dyDescent="0.2">
      <c r="A8" t="s">
        <v>28</v>
      </c>
      <c r="B8" s="1">
        <f>B3*Q5</f>
        <v>240</v>
      </c>
      <c r="C8" s="1">
        <f>C3*Q5</f>
        <v>120</v>
      </c>
      <c r="D8" s="1">
        <f>D3*Q5</f>
        <v>480</v>
      </c>
      <c r="E8" s="1">
        <f>E3*Q5</f>
        <v>240</v>
      </c>
      <c r="F8" s="1">
        <f>F3*Q5</f>
        <v>480</v>
      </c>
      <c r="G8" s="1">
        <f>G3*Q5</f>
        <v>720</v>
      </c>
      <c r="H8" s="1">
        <f>H3*Q5</f>
        <v>480</v>
      </c>
      <c r="I8" s="1">
        <f>I3*Q5</f>
        <v>480</v>
      </c>
      <c r="J8" s="1">
        <f>J3*Q5</f>
        <v>840</v>
      </c>
      <c r="K8" s="1">
        <f>K3*Q5</f>
        <v>720</v>
      </c>
      <c r="L8" s="1">
        <f>L3*Q5</f>
        <v>360</v>
      </c>
      <c r="M8" s="1">
        <f>M3*Q5</f>
        <v>840</v>
      </c>
      <c r="N8" s="1">
        <f>SUM(B8:M8)</f>
        <v>6000</v>
      </c>
    </row>
    <row r="9" spans="1:17" x14ac:dyDescent="0.2">
      <c r="A9" t="s">
        <v>26</v>
      </c>
      <c r="B9" s="1">
        <f>B4*Q6</f>
        <v>200</v>
      </c>
      <c r="C9" s="1">
        <f>Q6*C4</f>
        <v>300</v>
      </c>
      <c r="D9" s="1">
        <f>D4*Q6</f>
        <v>400</v>
      </c>
      <c r="E9" s="1">
        <f>Q6*E4</f>
        <v>300</v>
      </c>
      <c r="F9" s="1">
        <f>F4*Q6</f>
        <v>200</v>
      </c>
      <c r="G9" s="1">
        <f>G4*Q6</f>
        <v>600</v>
      </c>
      <c r="H9" s="1">
        <f>H4*Q6</f>
        <v>500</v>
      </c>
      <c r="I9" s="1">
        <f>I4*Q6</f>
        <v>700</v>
      </c>
      <c r="J9" s="1">
        <f>J4*Q6</f>
        <v>200</v>
      </c>
      <c r="K9" s="1">
        <f>K4*Q6</f>
        <v>300</v>
      </c>
      <c r="L9" s="1">
        <f>L4*Q6</f>
        <v>200</v>
      </c>
      <c r="M9" s="1">
        <f>M4*Q6</f>
        <v>500</v>
      </c>
      <c r="N9" s="1">
        <f>SUM(B9:M9)</f>
        <v>4400</v>
      </c>
    </row>
    <row r="10" spans="1:17" x14ac:dyDescent="0.2">
      <c r="A10" t="s">
        <v>27</v>
      </c>
      <c r="B10" s="1">
        <f>B5*Q7</f>
        <v>140</v>
      </c>
      <c r="C10" s="1">
        <f>C5*Q7</f>
        <v>70</v>
      </c>
      <c r="D10" s="1">
        <f>D5*Q7</f>
        <v>140</v>
      </c>
      <c r="E10" s="1">
        <f>E5*Q7</f>
        <v>280</v>
      </c>
      <c r="F10" s="1">
        <f>F5*Q7</f>
        <v>210</v>
      </c>
      <c r="G10" s="1">
        <f>G5*Q7</f>
        <v>210</v>
      </c>
      <c r="H10" s="1">
        <f>H5*Q7</f>
        <v>210</v>
      </c>
      <c r="I10" s="1">
        <f>I5*Q7</f>
        <v>280</v>
      </c>
      <c r="J10" s="1">
        <f>J5*Q7</f>
        <v>420</v>
      </c>
      <c r="K10" s="1">
        <f>K5*Q7</f>
        <v>280</v>
      </c>
      <c r="L10" s="1">
        <f>Q7*L5</f>
        <v>490</v>
      </c>
      <c r="M10" s="1">
        <f>M5*Q7</f>
        <v>560</v>
      </c>
      <c r="N10" s="1">
        <f>SUM(B10:M10)</f>
        <v>3290</v>
      </c>
      <c r="P10" t="s">
        <v>31</v>
      </c>
    </row>
    <row r="11" spans="1:17" x14ac:dyDescent="0.2">
      <c r="A11" s="2" t="s">
        <v>30</v>
      </c>
      <c r="B11" s="1">
        <f t="shared" ref="B11:M11" si="0">SUM(B8:B10)</f>
        <v>580</v>
      </c>
      <c r="C11" s="1">
        <f t="shared" si="0"/>
        <v>490</v>
      </c>
      <c r="D11" s="1">
        <f t="shared" si="0"/>
        <v>1020</v>
      </c>
      <c r="E11" s="1">
        <f t="shared" si="0"/>
        <v>820</v>
      </c>
      <c r="F11" s="1">
        <f t="shared" si="0"/>
        <v>890</v>
      </c>
      <c r="G11" s="1">
        <f t="shared" si="0"/>
        <v>1530</v>
      </c>
      <c r="H11" s="1">
        <f t="shared" si="0"/>
        <v>1190</v>
      </c>
      <c r="I11" s="1">
        <f t="shared" si="0"/>
        <v>1460</v>
      </c>
      <c r="J11" s="1">
        <f t="shared" si="0"/>
        <v>1460</v>
      </c>
      <c r="K11" s="1">
        <f t="shared" si="0"/>
        <v>1300</v>
      </c>
      <c r="L11" s="1">
        <f t="shared" si="0"/>
        <v>1050</v>
      </c>
      <c r="M11" s="1">
        <f t="shared" si="0"/>
        <v>1900</v>
      </c>
      <c r="N11" s="1">
        <f>SUM(B11:M11)</f>
        <v>13690</v>
      </c>
      <c r="P11" t="s">
        <v>28</v>
      </c>
      <c r="Q11" s="1">
        <v>60</v>
      </c>
    </row>
    <row r="12" spans="1:17" x14ac:dyDescent="0.2">
      <c r="P12" t="s">
        <v>26</v>
      </c>
      <c r="Q12" s="1">
        <v>50</v>
      </c>
    </row>
    <row r="13" spans="1:17" x14ac:dyDescent="0.2">
      <c r="A13" s="2" t="s">
        <v>31</v>
      </c>
      <c r="P13" t="s">
        <v>27</v>
      </c>
      <c r="Q13" s="1">
        <v>30</v>
      </c>
    </row>
    <row r="14" spans="1:17" x14ac:dyDescent="0.2">
      <c r="A14" t="s">
        <v>32</v>
      </c>
      <c r="B14" s="1">
        <f t="shared" ref="B14:M14" si="1">B3*$Q$11+B4*$Q$12+B5*$Q$13</f>
        <v>280</v>
      </c>
      <c r="C14" s="1">
        <f t="shared" si="1"/>
        <v>240</v>
      </c>
      <c r="D14" s="1">
        <f t="shared" si="1"/>
        <v>500</v>
      </c>
      <c r="E14" s="1">
        <f t="shared" si="1"/>
        <v>390</v>
      </c>
      <c r="F14" s="1">
        <f t="shared" si="1"/>
        <v>430</v>
      </c>
      <c r="G14" s="1">
        <f t="shared" si="1"/>
        <v>750</v>
      </c>
      <c r="H14" s="1">
        <f t="shared" si="1"/>
        <v>580</v>
      </c>
      <c r="I14" s="1">
        <f t="shared" si="1"/>
        <v>710</v>
      </c>
      <c r="J14" s="1">
        <f t="shared" si="1"/>
        <v>700</v>
      </c>
      <c r="K14" s="1">
        <f t="shared" si="1"/>
        <v>630</v>
      </c>
      <c r="L14" s="1">
        <f t="shared" si="1"/>
        <v>490</v>
      </c>
      <c r="M14" s="1">
        <f t="shared" si="1"/>
        <v>910</v>
      </c>
      <c r="N14" s="1">
        <f>SUM(B14:M14)</f>
        <v>6610</v>
      </c>
    </row>
    <row r="15" spans="1:17" x14ac:dyDescent="0.2">
      <c r="A15" s="3" t="s">
        <v>33</v>
      </c>
    </row>
    <row r="16" spans="1:17" x14ac:dyDescent="0.2">
      <c r="A16" s="3" t="s">
        <v>34</v>
      </c>
      <c r="B16" s="1">
        <v>30</v>
      </c>
      <c r="C16" s="1">
        <v>30</v>
      </c>
      <c r="D16" s="1">
        <v>30</v>
      </c>
      <c r="E16" s="1">
        <v>30</v>
      </c>
      <c r="F16" s="1">
        <v>30</v>
      </c>
      <c r="G16" s="1">
        <v>30</v>
      </c>
      <c r="H16" s="1">
        <v>30</v>
      </c>
      <c r="I16" s="1">
        <v>30</v>
      </c>
      <c r="J16" s="1">
        <v>30</v>
      </c>
      <c r="K16" s="1">
        <v>30</v>
      </c>
      <c r="L16" s="1">
        <v>30</v>
      </c>
      <c r="M16" s="1">
        <v>30</v>
      </c>
      <c r="N16" s="1">
        <f>SUM(B16:M16)</f>
        <v>360</v>
      </c>
      <c r="P16">
        <v>0.05</v>
      </c>
      <c r="Q16" s="1" t="s">
        <v>41</v>
      </c>
    </row>
    <row r="17" spans="1:14" x14ac:dyDescent="0.2">
      <c r="A17" s="2" t="s">
        <v>37</v>
      </c>
      <c r="B17" s="1">
        <f>SUM(B14:B16)</f>
        <v>310</v>
      </c>
      <c r="C17" s="1">
        <f>SUM(C14:C16)</f>
        <v>270</v>
      </c>
      <c r="D17" s="1">
        <f t="shared" ref="D17:N17" si="2">SUM(D14:D16)</f>
        <v>530</v>
      </c>
      <c r="E17" s="1">
        <f t="shared" si="2"/>
        <v>420</v>
      </c>
      <c r="F17" s="1">
        <f t="shared" si="2"/>
        <v>460</v>
      </c>
      <c r="G17" s="1">
        <f t="shared" si="2"/>
        <v>780</v>
      </c>
      <c r="H17" s="1">
        <f t="shared" si="2"/>
        <v>610</v>
      </c>
      <c r="I17" s="1">
        <f t="shared" si="2"/>
        <v>740</v>
      </c>
      <c r="J17" s="1">
        <f t="shared" si="2"/>
        <v>730</v>
      </c>
      <c r="K17" s="1">
        <f t="shared" si="2"/>
        <v>660</v>
      </c>
      <c r="L17" s="1">
        <f t="shared" si="2"/>
        <v>520</v>
      </c>
      <c r="M17" s="1">
        <f t="shared" si="2"/>
        <v>940</v>
      </c>
      <c r="N17" s="1">
        <f t="shared" si="2"/>
        <v>6970</v>
      </c>
    </row>
    <row r="19" spans="1:14" x14ac:dyDescent="0.2">
      <c r="A19" s="2" t="s">
        <v>40</v>
      </c>
      <c r="B19" s="1">
        <f>B11-B17</f>
        <v>270</v>
      </c>
      <c r="C19" s="1">
        <f t="shared" ref="C19:N19" si="3">C11-C17</f>
        <v>220</v>
      </c>
      <c r="D19" s="1">
        <f t="shared" si="3"/>
        <v>490</v>
      </c>
      <c r="E19" s="1">
        <f t="shared" si="3"/>
        <v>400</v>
      </c>
      <c r="F19" s="1">
        <f t="shared" si="3"/>
        <v>430</v>
      </c>
      <c r="G19" s="1">
        <f t="shared" si="3"/>
        <v>750</v>
      </c>
      <c r="H19" s="1">
        <f t="shared" si="3"/>
        <v>580</v>
      </c>
      <c r="I19" s="1">
        <f t="shared" si="3"/>
        <v>720</v>
      </c>
      <c r="J19" s="1">
        <f t="shared" si="3"/>
        <v>730</v>
      </c>
      <c r="K19" s="1">
        <f t="shared" si="3"/>
        <v>640</v>
      </c>
      <c r="L19" s="1">
        <f t="shared" si="3"/>
        <v>530</v>
      </c>
      <c r="M19" s="1">
        <f t="shared" si="3"/>
        <v>960</v>
      </c>
      <c r="N19" s="1">
        <f t="shared" si="3"/>
        <v>6720</v>
      </c>
    </row>
    <row r="20" spans="1:14" x14ac:dyDescent="0.2">
      <c r="A20" t="s">
        <v>38</v>
      </c>
      <c r="B20" s="1">
        <f t="shared" ref="B20:N20" si="4">B19*$P$16</f>
        <v>13.5</v>
      </c>
      <c r="C20" s="1">
        <f t="shared" si="4"/>
        <v>11</v>
      </c>
      <c r="D20" s="1">
        <f t="shared" si="4"/>
        <v>24.5</v>
      </c>
      <c r="E20" s="1">
        <f t="shared" si="4"/>
        <v>20</v>
      </c>
      <c r="F20" s="1">
        <f t="shared" si="4"/>
        <v>21.5</v>
      </c>
      <c r="G20" s="1">
        <f t="shared" si="4"/>
        <v>37.5</v>
      </c>
      <c r="H20" s="1">
        <f t="shared" si="4"/>
        <v>29</v>
      </c>
      <c r="I20" s="1">
        <f t="shared" si="4"/>
        <v>36</v>
      </c>
      <c r="J20" s="1">
        <f t="shared" si="4"/>
        <v>36.5</v>
      </c>
      <c r="K20" s="1">
        <f t="shared" si="4"/>
        <v>32</v>
      </c>
      <c r="L20" s="1">
        <f t="shared" si="4"/>
        <v>26.5</v>
      </c>
      <c r="M20" s="1">
        <f t="shared" si="4"/>
        <v>48</v>
      </c>
      <c r="N20" s="1">
        <f t="shared" si="4"/>
        <v>336</v>
      </c>
    </row>
    <row r="21" spans="1:14" x14ac:dyDescent="0.2">
      <c r="A21" s="2" t="s">
        <v>39</v>
      </c>
      <c r="B21" s="1">
        <f>B19-B20</f>
        <v>256.5</v>
      </c>
      <c r="C21" s="1">
        <f t="shared" ref="C21:N21" si="5">C19-C20</f>
        <v>209</v>
      </c>
      <c r="D21" s="1">
        <f t="shared" si="5"/>
        <v>465.5</v>
      </c>
      <c r="E21" s="1">
        <f t="shared" si="5"/>
        <v>380</v>
      </c>
      <c r="F21" s="1">
        <f t="shared" si="5"/>
        <v>408.5</v>
      </c>
      <c r="G21" s="1">
        <f t="shared" si="5"/>
        <v>712.5</v>
      </c>
      <c r="H21" s="1">
        <f t="shared" si="5"/>
        <v>551</v>
      </c>
      <c r="I21" s="1">
        <f t="shared" si="5"/>
        <v>684</v>
      </c>
      <c r="J21" s="1">
        <f t="shared" si="5"/>
        <v>693.5</v>
      </c>
      <c r="K21" s="1">
        <f t="shared" si="5"/>
        <v>608</v>
      </c>
      <c r="L21" s="1">
        <f t="shared" si="5"/>
        <v>503.5</v>
      </c>
      <c r="M21" s="1">
        <f t="shared" si="5"/>
        <v>912</v>
      </c>
      <c r="N21" s="1">
        <f t="shared" si="5"/>
        <v>6384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08BCB-AD00-2042-AAA1-7E609996184D}">
  <dimension ref="A1:AH48"/>
  <sheetViews>
    <sheetView workbookViewId="0">
      <selection activeCell="E25" sqref="E25"/>
    </sheetView>
  </sheetViews>
  <sheetFormatPr baseColWidth="10" defaultRowHeight="16" x14ac:dyDescent="0.2"/>
  <cols>
    <col min="1" max="1" width="23.83203125" customWidth="1"/>
    <col min="11" max="14" width="11.83203125" customWidth="1"/>
  </cols>
  <sheetData>
    <row r="1" spans="1:17" x14ac:dyDescent="0.2">
      <c r="A1" s="13" t="s">
        <v>94</v>
      </c>
      <c r="B1" t="s">
        <v>81</v>
      </c>
      <c r="C1" t="s">
        <v>82</v>
      </c>
      <c r="D1" t="s">
        <v>83</v>
      </c>
      <c r="E1" t="s">
        <v>84</v>
      </c>
      <c r="F1" t="s">
        <v>85</v>
      </c>
      <c r="G1" t="s">
        <v>86</v>
      </c>
      <c r="H1" t="s">
        <v>87</v>
      </c>
      <c r="I1" t="s">
        <v>88</v>
      </c>
      <c r="J1" t="s">
        <v>89</v>
      </c>
      <c r="K1" t="s">
        <v>90</v>
      </c>
      <c r="L1" t="s">
        <v>91</v>
      </c>
      <c r="M1" t="s">
        <v>92</v>
      </c>
      <c r="N1" t="s">
        <v>93</v>
      </c>
    </row>
    <row r="2" spans="1:17" x14ac:dyDescent="0.2"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 t="s">
        <v>21</v>
      </c>
      <c r="K2" t="s">
        <v>22</v>
      </c>
      <c r="L2" t="s">
        <v>23</v>
      </c>
      <c r="M2" t="s">
        <v>24</v>
      </c>
      <c r="N2" t="s">
        <v>36</v>
      </c>
      <c r="P2" t="s">
        <v>81</v>
      </c>
      <c r="Q2" t="s">
        <v>82</v>
      </c>
    </row>
    <row r="3" spans="1:17" x14ac:dyDescent="0.2">
      <c r="A3" t="s">
        <v>28</v>
      </c>
      <c r="B3">
        <v>3</v>
      </c>
      <c r="C3">
        <v>4</v>
      </c>
      <c r="D3">
        <v>3</v>
      </c>
      <c r="E3">
        <v>7</v>
      </c>
      <c r="F3">
        <v>4</v>
      </c>
      <c r="G3">
        <v>6</v>
      </c>
      <c r="H3">
        <v>4</v>
      </c>
      <c r="I3">
        <v>3</v>
      </c>
      <c r="J3">
        <v>4</v>
      </c>
      <c r="K3">
        <v>6</v>
      </c>
      <c r="L3">
        <v>5</v>
      </c>
      <c r="M3">
        <v>5</v>
      </c>
      <c r="N3">
        <f>SUM(B3:M3)</f>
        <v>54</v>
      </c>
      <c r="P3" s="12" t="s">
        <v>35</v>
      </c>
      <c r="Q3" s="12"/>
    </row>
    <row r="4" spans="1:17" x14ac:dyDescent="0.2">
      <c r="A4" t="s">
        <v>26</v>
      </c>
      <c r="B4">
        <v>2</v>
      </c>
      <c r="C4">
        <v>3</v>
      </c>
      <c r="D4">
        <v>5</v>
      </c>
      <c r="E4">
        <v>6</v>
      </c>
      <c r="F4">
        <v>5</v>
      </c>
      <c r="G4">
        <v>6</v>
      </c>
      <c r="H4">
        <v>3</v>
      </c>
      <c r="I4">
        <v>7</v>
      </c>
      <c r="J4">
        <v>6</v>
      </c>
      <c r="K4">
        <v>5</v>
      </c>
      <c r="L4">
        <v>3</v>
      </c>
      <c r="M4">
        <v>3</v>
      </c>
      <c r="N4">
        <f>SUM(B4:M4)</f>
        <v>54</v>
      </c>
      <c r="P4" t="s">
        <v>29</v>
      </c>
    </row>
    <row r="5" spans="1:17" x14ac:dyDescent="0.2">
      <c r="A5" t="s">
        <v>27</v>
      </c>
      <c r="B5">
        <v>4</v>
      </c>
      <c r="C5">
        <v>4</v>
      </c>
      <c r="D5">
        <v>2</v>
      </c>
      <c r="E5">
        <v>5</v>
      </c>
      <c r="F5">
        <v>3</v>
      </c>
      <c r="G5">
        <v>3</v>
      </c>
      <c r="H5">
        <v>5</v>
      </c>
      <c r="I5">
        <v>5</v>
      </c>
      <c r="J5">
        <v>3</v>
      </c>
      <c r="K5">
        <v>4</v>
      </c>
      <c r="L5">
        <v>7</v>
      </c>
      <c r="M5">
        <v>4</v>
      </c>
      <c r="N5">
        <f>SUM(B5:M5)</f>
        <v>49</v>
      </c>
      <c r="P5" t="s">
        <v>25</v>
      </c>
      <c r="Q5" s="1">
        <v>120</v>
      </c>
    </row>
    <row r="6" spans="1:17" x14ac:dyDescent="0.2">
      <c r="P6" t="s">
        <v>26</v>
      </c>
      <c r="Q6" s="1">
        <v>100</v>
      </c>
    </row>
    <row r="7" spans="1:17" x14ac:dyDescent="0.2">
      <c r="A7" s="2" t="s">
        <v>29</v>
      </c>
      <c r="P7" t="s">
        <v>27</v>
      </c>
      <c r="Q7" s="1">
        <v>70</v>
      </c>
    </row>
    <row r="8" spans="1:17" x14ac:dyDescent="0.2">
      <c r="A8" t="s">
        <v>28</v>
      </c>
      <c r="B8" s="1">
        <f>B3*Q5</f>
        <v>360</v>
      </c>
      <c r="C8" s="1">
        <f>C3*Q5</f>
        <v>480</v>
      </c>
      <c r="D8" s="1">
        <f>D3*Q5</f>
        <v>360</v>
      </c>
      <c r="E8" s="1">
        <f>E3*Q5</f>
        <v>840</v>
      </c>
      <c r="F8" s="1">
        <f>F3*Q5</f>
        <v>480</v>
      </c>
      <c r="G8" s="1">
        <f>G3*Q5</f>
        <v>720</v>
      </c>
      <c r="H8" s="1">
        <f>H3*Q5</f>
        <v>480</v>
      </c>
      <c r="I8" s="1">
        <f>I3*Q5</f>
        <v>360</v>
      </c>
      <c r="J8" s="1">
        <f>J3*Q5</f>
        <v>480</v>
      </c>
      <c r="K8" s="1">
        <f>K3*Q5</f>
        <v>720</v>
      </c>
      <c r="L8" s="1">
        <f>L3*Q5</f>
        <v>600</v>
      </c>
      <c r="M8" s="1">
        <f>M3*Q5</f>
        <v>600</v>
      </c>
      <c r="N8" s="1">
        <f>SUM(B8:M8)</f>
        <v>6480</v>
      </c>
    </row>
    <row r="9" spans="1:17" x14ac:dyDescent="0.2">
      <c r="A9" t="s">
        <v>26</v>
      </c>
      <c r="B9" s="1">
        <f>B4*Q6</f>
        <v>200</v>
      </c>
      <c r="C9" s="1">
        <f>Q6*C4</f>
        <v>300</v>
      </c>
      <c r="D9" s="1">
        <f>D4*Q6</f>
        <v>500</v>
      </c>
      <c r="E9" s="1">
        <f>Q6*E4</f>
        <v>600</v>
      </c>
      <c r="F9" s="1">
        <f>F4*Q6</f>
        <v>500</v>
      </c>
      <c r="G9" s="1">
        <f>G4*Q6</f>
        <v>600</v>
      </c>
      <c r="H9" s="1">
        <f>H4*Q6</f>
        <v>300</v>
      </c>
      <c r="I9" s="1">
        <f>I4*Q6</f>
        <v>700</v>
      </c>
      <c r="J9" s="1">
        <f>J4*Q6</f>
        <v>600</v>
      </c>
      <c r="K9" s="1">
        <f>K4*Q6</f>
        <v>500</v>
      </c>
      <c r="L9" s="1">
        <f>L4*Q6</f>
        <v>300</v>
      </c>
      <c r="M9" s="1">
        <f>M4*Q6</f>
        <v>300</v>
      </c>
      <c r="N9" s="1">
        <f>SUM(B9:M9)</f>
        <v>5400</v>
      </c>
    </row>
    <row r="10" spans="1:17" x14ac:dyDescent="0.2">
      <c r="A10" t="s">
        <v>27</v>
      </c>
      <c r="B10" s="1">
        <f>B5*Q7</f>
        <v>280</v>
      </c>
      <c r="C10" s="1">
        <f>C5*Q7</f>
        <v>280</v>
      </c>
      <c r="D10" s="1">
        <f>D5*Q7</f>
        <v>140</v>
      </c>
      <c r="E10" s="1">
        <f>E5*Q7</f>
        <v>350</v>
      </c>
      <c r="F10" s="1">
        <f>F5*Q7</f>
        <v>210</v>
      </c>
      <c r="G10" s="1">
        <f>G5*Q7</f>
        <v>210</v>
      </c>
      <c r="H10" s="1">
        <f>H5*Q7</f>
        <v>350</v>
      </c>
      <c r="I10" s="1">
        <f>I5*Q7</f>
        <v>350</v>
      </c>
      <c r="J10" s="1">
        <f>J5*Q7</f>
        <v>210</v>
      </c>
      <c r="K10" s="1">
        <f>K5*Q7</f>
        <v>280</v>
      </c>
      <c r="L10" s="1">
        <f>Q7*L5</f>
        <v>490</v>
      </c>
      <c r="M10" s="1">
        <f>M5*Q7</f>
        <v>280</v>
      </c>
      <c r="N10" s="1">
        <f>SUM(B10:M10)</f>
        <v>3430</v>
      </c>
      <c r="P10" t="s">
        <v>31</v>
      </c>
    </row>
    <row r="11" spans="1:17" x14ac:dyDescent="0.2">
      <c r="A11" s="2" t="s">
        <v>30</v>
      </c>
      <c r="B11" s="1">
        <f t="shared" ref="B11:M11" si="0">SUM(B8:B10)</f>
        <v>840</v>
      </c>
      <c r="C11" s="1">
        <f t="shared" si="0"/>
        <v>1060</v>
      </c>
      <c r="D11" s="1">
        <f t="shared" si="0"/>
        <v>1000</v>
      </c>
      <c r="E11" s="1">
        <f t="shared" si="0"/>
        <v>1790</v>
      </c>
      <c r="F11" s="1">
        <f t="shared" si="0"/>
        <v>1190</v>
      </c>
      <c r="G11" s="1">
        <f t="shared" si="0"/>
        <v>1530</v>
      </c>
      <c r="H11" s="1">
        <f t="shared" si="0"/>
        <v>1130</v>
      </c>
      <c r="I11" s="1">
        <f t="shared" si="0"/>
        <v>1410</v>
      </c>
      <c r="J11" s="1">
        <f t="shared" si="0"/>
        <v>1290</v>
      </c>
      <c r="K11" s="1">
        <f t="shared" si="0"/>
        <v>1500</v>
      </c>
      <c r="L11" s="1">
        <f t="shared" si="0"/>
        <v>1390</v>
      </c>
      <c r="M11" s="1">
        <f t="shared" si="0"/>
        <v>1180</v>
      </c>
      <c r="N11" s="1">
        <f>SUM(B11:M11)</f>
        <v>15310</v>
      </c>
      <c r="P11" t="s">
        <v>28</v>
      </c>
      <c r="Q11" s="1">
        <v>60</v>
      </c>
    </row>
    <row r="12" spans="1:17" x14ac:dyDescent="0.2">
      <c r="P12" t="s">
        <v>26</v>
      </c>
      <c r="Q12" s="1">
        <v>50</v>
      </c>
    </row>
    <row r="13" spans="1:17" x14ac:dyDescent="0.2">
      <c r="A13" s="2" t="s">
        <v>31</v>
      </c>
      <c r="P13" t="s">
        <v>27</v>
      </c>
      <c r="Q13" s="1">
        <v>30</v>
      </c>
    </row>
    <row r="14" spans="1:17" x14ac:dyDescent="0.2">
      <c r="A14" t="s">
        <v>32</v>
      </c>
      <c r="B14" s="1">
        <f t="shared" ref="B14:M14" si="1">B3*$Q$11+B4*$Q$12+B5*$Q$13</f>
        <v>400</v>
      </c>
      <c r="C14" s="1">
        <f t="shared" si="1"/>
        <v>510</v>
      </c>
      <c r="D14" s="1">
        <f t="shared" si="1"/>
        <v>490</v>
      </c>
      <c r="E14" s="1">
        <f t="shared" si="1"/>
        <v>870</v>
      </c>
      <c r="F14" s="1">
        <f t="shared" si="1"/>
        <v>580</v>
      </c>
      <c r="G14" s="1">
        <f t="shared" si="1"/>
        <v>750</v>
      </c>
      <c r="H14" s="1">
        <f t="shared" si="1"/>
        <v>540</v>
      </c>
      <c r="I14" s="1">
        <f t="shared" si="1"/>
        <v>680</v>
      </c>
      <c r="J14" s="1">
        <f t="shared" si="1"/>
        <v>630</v>
      </c>
      <c r="K14" s="1">
        <f t="shared" si="1"/>
        <v>730</v>
      </c>
      <c r="L14" s="1">
        <f t="shared" si="1"/>
        <v>660</v>
      </c>
      <c r="M14" s="1">
        <f t="shared" si="1"/>
        <v>570</v>
      </c>
      <c r="N14" s="1">
        <f>SUM(B14:M14)</f>
        <v>7410</v>
      </c>
    </row>
    <row r="15" spans="1:17" x14ac:dyDescent="0.2">
      <c r="A15" s="3" t="s">
        <v>33</v>
      </c>
    </row>
    <row r="16" spans="1:17" x14ac:dyDescent="0.2">
      <c r="A16" s="3" t="s">
        <v>34</v>
      </c>
      <c r="B16" s="1">
        <v>30</v>
      </c>
      <c r="C16" s="1">
        <v>30</v>
      </c>
      <c r="D16" s="1">
        <v>30</v>
      </c>
      <c r="E16" s="1">
        <v>30</v>
      </c>
      <c r="F16" s="1">
        <v>30</v>
      </c>
      <c r="G16" s="1">
        <v>30</v>
      </c>
      <c r="H16" s="1">
        <v>30</v>
      </c>
      <c r="I16" s="1">
        <v>30</v>
      </c>
      <c r="J16" s="1">
        <v>30</v>
      </c>
      <c r="K16" s="1">
        <v>30</v>
      </c>
      <c r="L16" s="1">
        <v>30</v>
      </c>
      <c r="M16" s="1">
        <v>30</v>
      </c>
      <c r="N16" s="1">
        <f>SUM(B16:M16)</f>
        <v>360</v>
      </c>
      <c r="P16">
        <v>0.05</v>
      </c>
      <c r="Q16" s="1" t="s">
        <v>41</v>
      </c>
    </row>
    <row r="17" spans="1:34" x14ac:dyDescent="0.2">
      <c r="A17" s="2" t="s">
        <v>37</v>
      </c>
      <c r="B17" s="1">
        <f>SUM(B14:B16)</f>
        <v>430</v>
      </c>
      <c r="C17" s="1">
        <f>SUM(C14:C16)</f>
        <v>540</v>
      </c>
      <c r="D17" s="1">
        <f t="shared" ref="D17:N17" si="2">SUM(D14:D16)</f>
        <v>520</v>
      </c>
      <c r="E17" s="1">
        <f t="shared" si="2"/>
        <v>900</v>
      </c>
      <c r="F17" s="1">
        <f t="shared" si="2"/>
        <v>610</v>
      </c>
      <c r="G17" s="1">
        <f t="shared" si="2"/>
        <v>780</v>
      </c>
      <c r="H17" s="1">
        <f t="shared" si="2"/>
        <v>570</v>
      </c>
      <c r="I17" s="1">
        <f t="shared" si="2"/>
        <v>710</v>
      </c>
      <c r="J17" s="1">
        <f t="shared" si="2"/>
        <v>660</v>
      </c>
      <c r="K17" s="1">
        <f t="shared" si="2"/>
        <v>760</v>
      </c>
      <c r="L17" s="1">
        <f t="shared" si="2"/>
        <v>690</v>
      </c>
      <c r="M17" s="1">
        <f t="shared" si="2"/>
        <v>600</v>
      </c>
      <c r="N17" s="1">
        <f t="shared" si="2"/>
        <v>7770</v>
      </c>
    </row>
    <row r="19" spans="1:34" x14ac:dyDescent="0.2">
      <c r="A19" s="2" t="s">
        <v>40</v>
      </c>
      <c r="B19" s="1">
        <f>B11-B17</f>
        <v>410</v>
      </c>
      <c r="C19" s="1">
        <f t="shared" ref="C19:N19" si="3">C11-C17</f>
        <v>520</v>
      </c>
      <c r="D19" s="1">
        <f t="shared" si="3"/>
        <v>480</v>
      </c>
      <c r="E19" s="1">
        <f t="shared" si="3"/>
        <v>890</v>
      </c>
      <c r="F19" s="1">
        <f t="shared" si="3"/>
        <v>580</v>
      </c>
      <c r="G19" s="1">
        <f t="shared" si="3"/>
        <v>750</v>
      </c>
      <c r="H19" s="1">
        <f t="shared" si="3"/>
        <v>560</v>
      </c>
      <c r="I19" s="1">
        <f t="shared" si="3"/>
        <v>700</v>
      </c>
      <c r="J19" s="1">
        <f t="shared" si="3"/>
        <v>630</v>
      </c>
      <c r="K19" s="1">
        <f t="shared" si="3"/>
        <v>740</v>
      </c>
      <c r="L19" s="1">
        <f t="shared" si="3"/>
        <v>700</v>
      </c>
      <c r="M19" s="1">
        <f t="shared" si="3"/>
        <v>580</v>
      </c>
      <c r="N19" s="1">
        <f t="shared" si="3"/>
        <v>7540</v>
      </c>
    </row>
    <row r="20" spans="1:34" x14ac:dyDescent="0.2">
      <c r="A20" t="s">
        <v>38</v>
      </c>
      <c r="B20" s="1">
        <f t="shared" ref="B20:N20" si="4">B19*$P$16</f>
        <v>20.5</v>
      </c>
      <c r="C20" s="1">
        <f t="shared" si="4"/>
        <v>26</v>
      </c>
      <c r="D20" s="1">
        <f t="shared" si="4"/>
        <v>24</v>
      </c>
      <c r="E20" s="1">
        <f t="shared" si="4"/>
        <v>44.5</v>
      </c>
      <c r="F20" s="1">
        <f t="shared" si="4"/>
        <v>29</v>
      </c>
      <c r="G20" s="1">
        <f t="shared" si="4"/>
        <v>37.5</v>
      </c>
      <c r="H20" s="1">
        <f t="shared" si="4"/>
        <v>28</v>
      </c>
      <c r="I20" s="1">
        <f t="shared" si="4"/>
        <v>35</v>
      </c>
      <c r="J20" s="1">
        <f t="shared" si="4"/>
        <v>31.5</v>
      </c>
      <c r="K20" s="1">
        <f t="shared" si="4"/>
        <v>37</v>
      </c>
      <c r="L20" s="1">
        <f t="shared" si="4"/>
        <v>35</v>
      </c>
      <c r="M20" s="1">
        <f t="shared" si="4"/>
        <v>29</v>
      </c>
      <c r="N20" s="1">
        <f t="shared" si="4"/>
        <v>377</v>
      </c>
    </row>
    <row r="21" spans="1:34" x14ac:dyDescent="0.2">
      <c r="A21" s="2" t="s">
        <v>39</v>
      </c>
      <c r="B21" s="1">
        <f>B19-B20</f>
        <v>389.5</v>
      </c>
      <c r="C21" s="1">
        <f t="shared" ref="C21:N21" si="5">C19-C20</f>
        <v>494</v>
      </c>
      <c r="D21" s="1">
        <f t="shared" si="5"/>
        <v>456</v>
      </c>
      <c r="E21" s="1">
        <f t="shared" si="5"/>
        <v>845.5</v>
      </c>
      <c r="F21" s="1">
        <f t="shared" si="5"/>
        <v>551</v>
      </c>
      <c r="G21" s="1">
        <f t="shared" si="5"/>
        <v>712.5</v>
      </c>
      <c r="H21" s="1">
        <f t="shared" si="5"/>
        <v>532</v>
      </c>
      <c r="I21" s="1">
        <f t="shared" si="5"/>
        <v>665</v>
      </c>
      <c r="J21" s="1">
        <f t="shared" si="5"/>
        <v>598.5</v>
      </c>
      <c r="K21" s="1">
        <f t="shared" si="5"/>
        <v>703</v>
      </c>
      <c r="L21" s="1">
        <f t="shared" si="5"/>
        <v>665</v>
      </c>
      <c r="M21" s="1">
        <f t="shared" si="5"/>
        <v>551</v>
      </c>
      <c r="N21" s="1">
        <f t="shared" si="5"/>
        <v>7163</v>
      </c>
    </row>
    <row r="28" spans="1:34" x14ac:dyDescent="0.2">
      <c r="R28" s="2"/>
    </row>
    <row r="31" spans="1:34" x14ac:dyDescent="0.2">
      <c r="AH31" s="1"/>
    </row>
    <row r="32" spans="1:34" x14ac:dyDescent="0.2">
      <c r="AH32" s="1"/>
    </row>
    <row r="33" spans="18:34" x14ac:dyDescent="0.2">
      <c r="AH33" s="1"/>
    </row>
    <row r="34" spans="18:34" x14ac:dyDescent="0.2">
      <c r="R34" s="2"/>
    </row>
    <row r="35" spans="18:34" x14ac:dyDescent="0.2"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8:34" x14ac:dyDescent="0.2"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8:34" x14ac:dyDescent="0.2"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H37" s="1"/>
    </row>
    <row r="38" spans="18:34" x14ac:dyDescent="0.2">
      <c r="R38" s="2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H38" s="1"/>
    </row>
    <row r="39" spans="18:34" x14ac:dyDescent="0.2">
      <c r="AH39" s="1"/>
    </row>
    <row r="40" spans="18:34" x14ac:dyDescent="0.2">
      <c r="R40" s="2"/>
    </row>
    <row r="41" spans="18:34" x14ac:dyDescent="0.2"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8:34" x14ac:dyDescent="0.2">
      <c r="R42" s="3"/>
      <c r="AH42" s="1"/>
    </row>
    <row r="43" spans="18:34" x14ac:dyDescent="0.2">
      <c r="R43" s="3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8:34" x14ac:dyDescent="0.2">
      <c r="R44" s="2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6" spans="18:34" x14ac:dyDescent="0.2">
      <c r="R46" s="2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8:34" x14ac:dyDescent="0.2"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8:34" x14ac:dyDescent="0.2">
      <c r="R48" s="2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</sheetData>
  <pageMargins left="0.7" right="0.7" top="0.75" bottom="0.75" header="0.3" footer="0.3"/>
  <tableParts count="2">
    <tablePart r:id="rId1"/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A5972-2D34-1843-A26C-44EC640519FB}">
  <dimension ref="A1:AO22"/>
  <sheetViews>
    <sheetView workbookViewId="0">
      <selection sqref="A1:O22"/>
    </sheetView>
  </sheetViews>
  <sheetFormatPr baseColWidth="10" defaultRowHeight="16" x14ac:dyDescent="0.2"/>
  <cols>
    <col min="1" max="1" width="32.5" bestFit="1" customWidth="1"/>
    <col min="2" max="2" width="21.6640625" bestFit="1" customWidth="1"/>
    <col min="3" max="3" width="10.83203125" customWidth="1"/>
    <col min="11" max="14" width="11.83203125" customWidth="1"/>
    <col min="15" max="15" width="15.6640625" style="2" customWidth="1"/>
    <col min="28" max="28" width="13" bestFit="1" customWidth="1"/>
    <col min="41" max="41" width="13" style="2" bestFit="1" customWidth="1"/>
  </cols>
  <sheetData>
    <row r="1" spans="1:41" x14ac:dyDescent="0.2">
      <c r="A1" s="2" t="s">
        <v>66</v>
      </c>
      <c r="B1" t="s">
        <v>81</v>
      </c>
      <c r="C1" t="s">
        <v>82</v>
      </c>
      <c r="D1" t="s">
        <v>83</v>
      </c>
      <c r="E1" t="s">
        <v>84</v>
      </c>
      <c r="F1" t="s">
        <v>85</v>
      </c>
      <c r="G1" t="s">
        <v>86</v>
      </c>
      <c r="H1" t="s">
        <v>87</v>
      </c>
      <c r="I1" t="s">
        <v>88</v>
      </c>
      <c r="J1" t="s">
        <v>89</v>
      </c>
      <c r="K1" t="s">
        <v>90</v>
      </c>
      <c r="L1" t="s">
        <v>91</v>
      </c>
      <c r="M1" t="s">
        <v>92</v>
      </c>
      <c r="N1" t="s">
        <v>93</v>
      </c>
      <c r="O1" s="2" t="s">
        <v>54</v>
      </c>
      <c r="AB1" s="6"/>
    </row>
    <row r="2" spans="1:41" x14ac:dyDescent="0.2">
      <c r="A2" s="2"/>
      <c r="B2" s="3" t="s">
        <v>43</v>
      </c>
      <c r="C2" s="4">
        <v>46023</v>
      </c>
      <c r="D2" s="4">
        <v>46054</v>
      </c>
      <c r="E2" s="4">
        <v>46082</v>
      </c>
      <c r="F2" s="4">
        <v>46113</v>
      </c>
      <c r="G2" s="4">
        <v>46143</v>
      </c>
      <c r="H2" s="4">
        <v>46174</v>
      </c>
      <c r="I2" s="4">
        <v>46204</v>
      </c>
      <c r="J2" s="4">
        <v>46235</v>
      </c>
      <c r="K2" s="4">
        <v>46266</v>
      </c>
      <c r="L2" s="4">
        <v>46296</v>
      </c>
      <c r="M2" s="4">
        <v>46327</v>
      </c>
      <c r="N2" s="4">
        <v>46357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1" x14ac:dyDescent="0.2">
      <c r="A3" s="2" t="s">
        <v>42</v>
      </c>
      <c r="C3" s="1">
        <v>2000</v>
      </c>
      <c r="D3" s="1">
        <f>C20</f>
        <v>750</v>
      </c>
      <c r="E3" s="1">
        <f t="shared" ref="E3:M3" si="0">D20</f>
        <v>1110</v>
      </c>
      <c r="F3" s="1">
        <f t="shared" si="0"/>
        <v>1910</v>
      </c>
      <c r="G3" s="1">
        <f t="shared" si="0"/>
        <v>2700</v>
      </c>
      <c r="H3" s="1">
        <f t="shared" si="0"/>
        <v>3490</v>
      </c>
      <c r="I3" s="1">
        <f t="shared" si="0"/>
        <v>4890</v>
      </c>
      <c r="J3" s="1">
        <f t="shared" si="0"/>
        <v>6470</v>
      </c>
      <c r="K3" s="1">
        <f t="shared" si="0"/>
        <v>8040</v>
      </c>
      <c r="L3" s="1">
        <f t="shared" si="0"/>
        <v>9260</v>
      </c>
      <c r="M3" s="1">
        <f t="shared" si="0"/>
        <v>10730</v>
      </c>
      <c r="N3" s="1">
        <f>M20</f>
        <v>11990</v>
      </c>
      <c r="O3" s="7">
        <f>SUM(C3:N3)</f>
        <v>63340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7"/>
    </row>
    <row r="4" spans="1:41" x14ac:dyDescent="0.2">
      <c r="O4" s="7"/>
      <c r="AB4" s="1"/>
      <c r="AO4" s="7"/>
    </row>
    <row r="5" spans="1:41" x14ac:dyDescent="0.2">
      <c r="A5" s="2" t="s">
        <v>44</v>
      </c>
      <c r="O5" s="7"/>
      <c r="AB5" s="1"/>
      <c r="AO5" s="7"/>
    </row>
    <row r="6" spans="1:41" x14ac:dyDescent="0.2">
      <c r="A6" s="3" t="s">
        <v>28</v>
      </c>
      <c r="C6" s="1">
        <v>240</v>
      </c>
      <c r="D6" s="1">
        <v>120</v>
      </c>
      <c r="E6" s="1">
        <v>360</v>
      </c>
      <c r="F6" s="1">
        <v>240</v>
      </c>
      <c r="G6" s="1">
        <v>480</v>
      </c>
      <c r="H6" s="1">
        <v>720</v>
      </c>
      <c r="I6" s="1">
        <v>600</v>
      </c>
      <c r="J6" s="1">
        <v>480</v>
      </c>
      <c r="K6" s="1">
        <v>840</v>
      </c>
      <c r="L6" s="1">
        <v>720</v>
      </c>
      <c r="M6" s="1">
        <v>600</v>
      </c>
      <c r="N6" s="1">
        <v>360</v>
      </c>
      <c r="O6" s="7">
        <f t="shared" ref="O6:O22" si="1">SUM(C6:N6)</f>
        <v>5760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7"/>
    </row>
    <row r="7" spans="1:41" x14ac:dyDescent="0.2">
      <c r="A7" s="3" t="s">
        <v>26</v>
      </c>
      <c r="C7" s="1">
        <v>300</v>
      </c>
      <c r="D7" s="1">
        <v>200</v>
      </c>
      <c r="E7" s="1">
        <v>400</v>
      </c>
      <c r="F7" s="1">
        <v>300</v>
      </c>
      <c r="G7" s="1">
        <v>200</v>
      </c>
      <c r="H7" s="1">
        <v>500</v>
      </c>
      <c r="I7" s="1">
        <v>800</v>
      </c>
      <c r="J7" s="1">
        <v>700</v>
      </c>
      <c r="K7" s="1">
        <v>200</v>
      </c>
      <c r="L7" s="1">
        <v>500</v>
      </c>
      <c r="M7" s="1">
        <v>200</v>
      </c>
      <c r="N7" s="1">
        <v>300</v>
      </c>
      <c r="O7" s="7">
        <f t="shared" si="1"/>
        <v>4600</v>
      </c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7"/>
    </row>
    <row r="8" spans="1:41" x14ac:dyDescent="0.2">
      <c r="A8" s="3" t="s">
        <v>27</v>
      </c>
      <c r="C8" s="1">
        <v>140</v>
      </c>
      <c r="D8" s="1">
        <v>70</v>
      </c>
      <c r="E8" s="1">
        <v>70</v>
      </c>
      <c r="F8" s="1">
        <v>280</v>
      </c>
      <c r="G8" s="1">
        <v>140</v>
      </c>
      <c r="H8" s="1">
        <v>210</v>
      </c>
      <c r="I8" s="1">
        <v>210</v>
      </c>
      <c r="J8" s="1">
        <v>420</v>
      </c>
      <c r="K8" s="1">
        <v>210</v>
      </c>
      <c r="L8" s="1">
        <v>280</v>
      </c>
      <c r="M8" s="1">
        <v>490</v>
      </c>
      <c r="N8" s="1">
        <v>560</v>
      </c>
      <c r="O8" s="7">
        <f t="shared" si="1"/>
        <v>3080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7"/>
    </row>
    <row r="9" spans="1:41" x14ac:dyDescent="0.2">
      <c r="A9" s="3" t="s">
        <v>45</v>
      </c>
      <c r="O9" s="7"/>
      <c r="AB9" s="1"/>
      <c r="AO9" s="7"/>
    </row>
    <row r="10" spans="1:41" x14ac:dyDescent="0.2">
      <c r="B10" t="s">
        <v>47</v>
      </c>
      <c r="C10" s="1">
        <f>SUM(C6:C8)</f>
        <v>680</v>
      </c>
      <c r="D10" s="1">
        <f>SUM(D6:D8)</f>
        <v>390</v>
      </c>
      <c r="E10" s="1">
        <f t="shared" ref="E10:N10" si="2">SUM(E6:E8)</f>
        <v>830</v>
      </c>
      <c r="F10" s="1">
        <f t="shared" si="2"/>
        <v>820</v>
      </c>
      <c r="G10" s="1">
        <f t="shared" si="2"/>
        <v>820</v>
      </c>
      <c r="H10" s="1">
        <f t="shared" si="2"/>
        <v>1430</v>
      </c>
      <c r="I10" s="1">
        <f t="shared" si="2"/>
        <v>1610</v>
      </c>
      <c r="J10" s="1">
        <f t="shared" si="2"/>
        <v>1600</v>
      </c>
      <c r="K10" s="1">
        <f t="shared" si="2"/>
        <v>1250</v>
      </c>
      <c r="L10" s="1">
        <f t="shared" si="2"/>
        <v>1500</v>
      </c>
      <c r="M10" s="1">
        <f t="shared" si="2"/>
        <v>1290</v>
      </c>
      <c r="N10" s="1">
        <f t="shared" si="2"/>
        <v>1220</v>
      </c>
      <c r="O10" s="7">
        <f t="shared" si="1"/>
        <v>13440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7"/>
    </row>
    <row r="11" spans="1:41" x14ac:dyDescent="0.2">
      <c r="O11" s="7"/>
      <c r="AB11" s="1"/>
      <c r="AO11" s="7"/>
    </row>
    <row r="12" spans="1:41" x14ac:dyDescent="0.2">
      <c r="A12" s="2" t="s">
        <v>46</v>
      </c>
      <c r="O12" s="7"/>
      <c r="AB12" s="1"/>
      <c r="AO12" s="7"/>
    </row>
    <row r="13" spans="1:41" x14ac:dyDescent="0.2">
      <c r="A13" t="s">
        <v>48</v>
      </c>
      <c r="B13" s="1"/>
      <c r="C13" s="1">
        <v>30</v>
      </c>
      <c r="D13" s="1">
        <v>30</v>
      </c>
      <c r="E13" s="1">
        <v>30</v>
      </c>
      <c r="F13" s="1">
        <v>30</v>
      </c>
      <c r="G13" s="1">
        <v>30</v>
      </c>
      <c r="H13" s="1">
        <v>30</v>
      </c>
      <c r="I13" s="1">
        <v>30</v>
      </c>
      <c r="J13" s="1">
        <v>30</v>
      </c>
      <c r="K13" s="1">
        <v>30</v>
      </c>
      <c r="L13" s="1">
        <v>30</v>
      </c>
      <c r="M13" s="1">
        <v>30</v>
      </c>
      <c r="N13" s="1">
        <v>30</v>
      </c>
      <c r="O13" s="7">
        <f t="shared" si="1"/>
        <v>360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7"/>
    </row>
    <row r="14" spans="1:41" x14ac:dyDescent="0.2">
      <c r="A14" t="s">
        <v>26</v>
      </c>
      <c r="C14" s="1">
        <v>1900</v>
      </c>
      <c r="O14" s="7">
        <f t="shared" si="1"/>
        <v>1900</v>
      </c>
      <c r="P14" s="5"/>
      <c r="AB14" s="1"/>
      <c r="AC14" s="5"/>
      <c r="AO14" s="7"/>
    </row>
    <row r="15" spans="1:41" x14ac:dyDescent="0.2">
      <c r="B15" t="s">
        <v>49</v>
      </c>
      <c r="C15" s="1">
        <f>SUM(C13:C14)</f>
        <v>1930</v>
      </c>
      <c r="D15" s="1">
        <f t="shared" ref="D15:N15" si="3">SUM(D13:D14)</f>
        <v>30</v>
      </c>
      <c r="E15" s="1">
        <f t="shared" si="3"/>
        <v>30</v>
      </c>
      <c r="F15" s="1">
        <f t="shared" si="3"/>
        <v>30</v>
      </c>
      <c r="G15" s="1">
        <f t="shared" si="3"/>
        <v>30</v>
      </c>
      <c r="H15" s="1">
        <f t="shared" si="3"/>
        <v>30</v>
      </c>
      <c r="I15" s="1">
        <f t="shared" si="3"/>
        <v>30</v>
      </c>
      <c r="J15" s="1">
        <f t="shared" si="3"/>
        <v>30</v>
      </c>
      <c r="K15" s="1">
        <f t="shared" si="3"/>
        <v>30</v>
      </c>
      <c r="L15" s="1">
        <f t="shared" si="3"/>
        <v>30</v>
      </c>
      <c r="M15" s="1">
        <f t="shared" si="3"/>
        <v>30</v>
      </c>
      <c r="N15" s="1">
        <f t="shared" si="3"/>
        <v>30</v>
      </c>
      <c r="O15" s="7">
        <f t="shared" si="1"/>
        <v>2260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7"/>
    </row>
    <row r="16" spans="1:41" x14ac:dyDescent="0.2">
      <c r="O16" s="7"/>
      <c r="AB16" s="1"/>
      <c r="AO16" s="7"/>
    </row>
    <row r="17" spans="1:41" x14ac:dyDescent="0.2">
      <c r="O17" s="7"/>
      <c r="AB17" s="1"/>
      <c r="AO17" s="7"/>
    </row>
    <row r="18" spans="1:41" x14ac:dyDescent="0.2">
      <c r="B18" t="s">
        <v>50</v>
      </c>
      <c r="C18" s="1">
        <f>C10-C15</f>
        <v>-1250</v>
      </c>
      <c r="D18" s="1">
        <f t="shared" ref="D18:O18" si="4">D10-D15</f>
        <v>360</v>
      </c>
      <c r="E18" s="1">
        <f t="shared" si="4"/>
        <v>800</v>
      </c>
      <c r="F18" s="1">
        <f t="shared" si="4"/>
        <v>790</v>
      </c>
      <c r="G18" s="1">
        <f t="shared" si="4"/>
        <v>790</v>
      </c>
      <c r="H18" s="1">
        <f t="shared" si="4"/>
        <v>1400</v>
      </c>
      <c r="I18" s="1">
        <f t="shared" si="4"/>
        <v>1580</v>
      </c>
      <c r="J18" s="1">
        <f t="shared" si="4"/>
        <v>1570</v>
      </c>
      <c r="K18" s="1">
        <f t="shared" si="4"/>
        <v>1220</v>
      </c>
      <c r="L18" s="1">
        <f t="shared" si="4"/>
        <v>1470</v>
      </c>
      <c r="M18" s="1">
        <f t="shared" si="4"/>
        <v>1260</v>
      </c>
      <c r="N18" s="1">
        <f t="shared" si="4"/>
        <v>1190</v>
      </c>
      <c r="O18" s="1">
        <f t="shared" si="4"/>
        <v>11180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 x14ac:dyDescent="0.2">
      <c r="O19" s="7"/>
      <c r="AB19" s="1"/>
      <c r="AO19" s="7"/>
    </row>
    <row r="20" spans="1:41" x14ac:dyDescent="0.2">
      <c r="A20" s="2" t="s">
        <v>51</v>
      </c>
      <c r="C20" s="1">
        <f>C3+C18</f>
        <v>750</v>
      </c>
      <c r="D20" s="1">
        <f t="shared" ref="D20:O20" si="5">D3+D18</f>
        <v>1110</v>
      </c>
      <c r="E20" s="1">
        <f t="shared" si="5"/>
        <v>1910</v>
      </c>
      <c r="F20" s="1">
        <f t="shared" si="5"/>
        <v>2700</v>
      </c>
      <c r="G20" s="1">
        <f t="shared" si="5"/>
        <v>3490</v>
      </c>
      <c r="H20" s="1">
        <f t="shared" si="5"/>
        <v>4890</v>
      </c>
      <c r="I20" s="1">
        <f t="shared" si="5"/>
        <v>6470</v>
      </c>
      <c r="J20" s="1">
        <f t="shared" si="5"/>
        <v>8040</v>
      </c>
      <c r="K20" s="1">
        <f t="shared" si="5"/>
        <v>9260</v>
      </c>
      <c r="L20" s="1">
        <f t="shared" si="5"/>
        <v>10730</v>
      </c>
      <c r="M20" s="1">
        <f t="shared" si="5"/>
        <v>11990</v>
      </c>
      <c r="N20" s="1">
        <f t="shared" si="5"/>
        <v>13180</v>
      </c>
      <c r="O20" s="1">
        <f t="shared" si="5"/>
        <v>74520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41" x14ac:dyDescent="0.2">
      <c r="A21" t="s">
        <v>52</v>
      </c>
      <c r="O21" s="7"/>
      <c r="AB21" s="1"/>
      <c r="AO21" s="7"/>
    </row>
    <row r="22" spans="1:41" x14ac:dyDescent="0.2">
      <c r="B22" s="2" t="s">
        <v>53</v>
      </c>
      <c r="C22" s="1">
        <f>C10-C15</f>
        <v>-1250</v>
      </c>
      <c r="D22" s="1">
        <f t="shared" ref="D22:N22" si="6">D10-D15</f>
        <v>360</v>
      </c>
      <c r="E22" s="1">
        <f t="shared" si="6"/>
        <v>800</v>
      </c>
      <c r="F22" s="1">
        <f t="shared" si="6"/>
        <v>790</v>
      </c>
      <c r="G22" s="1">
        <f t="shared" si="6"/>
        <v>790</v>
      </c>
      <c r="H22" s="1">
        <f t="shared" si="6"/>
        <v>1400</v>
      </c>
      <c r="I22" s="1">
        <f t="shared" si="6"/>
        <v>1580</v>
      </c>
      <c r="J22" s="1">
        <f t="shared" si="6"/>
        <v>1570</v>
      </c>
      <c r="K22" s="1">
        <f t="shared" si="6"/>
        <v>1220</v>
      </c>
      <c r="L22" s="1">
        <f t="shared" si="6"/>
        <v>1470</v>
      </c>
      <c r="M22" s="1">
        <f t="shared" si="6"/>
        <v>1260</v>
      </c>
      <c r="N22" s="1">
        <f t="shared" si="6"/>
        <v>1190</v>
      </c>
      <c r="O22" s="7">
        <f t="shared" si="1"/>
        <v>11180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7"/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B0D87-6513-E541-BF4C-5CA7ED6F2F83}">
  <dimension ref="A1:O22"/>
  <sheetViews>
    <sheetView workbookViewId="0">
      <selection activeCell="F29" sqref="F29"/>
    </sheetView>
  </sheetViews>
  <sheetFormatPr baseColWidth="10" defaultRowHeight="16" x14ac:dyDescent="0.2"/>
  <cols>
    <col min="1" max="1" width="30" bestFit="1" customWidth="1"/>
    <col min="2" max="2" width="21.83203125" bestFit="1" customWidth="1"/>
    <col min="3" max="3" width="11" customWidth="1"/>
    <col min="11" max="13" width="11.83203125" customWidth="1"/>
    <col min="14" max="14" width="13.33203125" bestFit="1" customWidth="1"/>
    <col min="15" max="15" width="15.6640625" customWidth="1"/>
  </cols>
  <sheetData>
    <row r="1" spans="1:15" x14ac:dyDescent="0.2">
      <c r="A1" s="2" t="s">
        <v>67</v>
      </c>
      <c r="B1" t="s">
        <v>81</v>
      </c>
      <c r="C1" t="s">
        <v>82</v>
      </c>
      <c r="D1" t="s">
        <v>83</v>
      </c>
      <c r="E1" t="s">
        <v>84</v>
      </c>
      <c r="F1" t="s">
        <v>85</v>
      </c>
      <c r="G1" t="s">
        <v>86</v>
      </c>
      <c r="H1" t="s">
        <v>87</v>
      </c>
      <c r="I1" t="s">
        <v>88</v>
      </c>
      <c r="J1" t="s">
        <v>89</v>
      </c>
      <c r="K1" t="s">
        <v>90</v>
      </c>
      <c r="L1" t="s">
        <v>91</v>
      </c>
      <c r="M1" t="s">
        <v>92</v>
      </c>
      <c r="N1" t="s">
        <v>93</v>
      </c>
      <c r="O1" s="6" t="s">
        <v>68</v>
      </c>
    </row>
    <row r="2" spans="1:15" x14ac:dyDescent="0.2">
      <c r="A2" s="2"/>
      <c r="B2" s="3" t="s">
        <v>43</v>
      </c>
      <c r="C2" s="4">
        <v>46388</v>
      </c>
      <c r="D2" s="4">
        <v>46419</v>
      </c>
      <c r="E2" s="4">
        <v>46447</v>
      </c>
      <c r="F2" s="4">
        <v>46478</v>
      </c>
      <c r="G2" s="4">
        <v>46508</v>
      </c>
      <c r="H2" s="4">
        <v>46539</v>
      </c>
      <c r="I2" s="4">
        <v>46569</v>
      </c>
      <c r="J2" s="4">
        <v>46600</v>
      </c>
      <c r="K2" s="4">
        <v>46631</v>
      </c>
      <c r="L2" s="4">
        <v>46661</v>
      </c>
      <c r="M2" s="4">
        <v>46692</v>
      </c>
      <c r="N2" s="4">
        <v>46722</v>
      </c>
    </row>
    <row r="3" spans="1:15" x14ac:dyDescent="0.2">
      <c r="A3" s="2" t="s">
        <v>42</v>
      </c>
      <c r="C3" s="1">
        <f>'Cash Flow year 1'!N20</f>
        <v>13180</v>
      </c>
      <c r="D3" s="1">
        <f t="shared" ref="D3:N3" si="0">C20</f>
        <v>11830</v>
      </c>
      <c r="E3" s="1">
        <f t="shared" si="0"/>
        <v>12290</v>
      </c>
      <c r="F3" s="1">
        <f t="shared" si="0"/>
        <v>13280</v>
      </c>
      <c r="G3" s="1">
        <f t="shared" si="0"/>
        <v>14070</v>
      </c>
      <c r="H3" s="1">
        <f t="shared" si="0"/>
        <v>14930</v>
      </c>
      <c r="I3" s="1">
        <f t="shared" si="0"/>
        <v>16430</v>
      </c>
      <c r="J3" s="1">
        <f t="shared" si="0"/>
        <v>17590</v>
      </c>
      <c r="K3" s="1">
        <f t="shared" si="0"/>
        <v>19020</v>
      </c>
      <c r="L3" s="1">
        <f t="shared" si="0"/>
        <v>20450</v>
      </c>
      <c r="M3" s="1">
        <f t="shared" si="0"/>
        <v>21720</v>
      </c>
      <c r="N3" s="1">
        <f t="shared" si="0"/>
        <v>22740</v>
      </c>
      <c r="O3" s="1">
        <f>SUM(C3:N3)</f>
        <v>197530</v>
      </c>
    </row>
    <row r="4" spans="1:15" x14ac:dyDescent="0.2">
      <c r="O4" s="1"/>
    </row>
    <row r="5" spans="1:15" x14ac:dyDescent="0.2">
      <c r="A5" s="2" t="s">
        <v>44</v>
      </c>
      <c r="O5" s="1"/>
    </row>
    <row r="6" spans="1:15" x14ac:dyDescent="0.2">
      <c r="A6" s="3" t="s">
        <v>28</v>
      </c>
      <c r="C6" s="1">
        <v>240</v>
      </c>
      <c r="D6" s="1">
        <v>120</v>
      </c>
      <c r="E6" s="1">
        <v>480</v>
      </c>
      <c r="F6" s="1">
        <v>240</v>
      </c>
      <c r="G6" s="1">
        <v>480</v>
      </c>
      <c r="H6" s="1">
        <v>720</v>
      </c>
      <c r="I6" s="1">
        <v>480</v>
      </c>
      <c r="J6" s="1">
        <v>480</v>
      </c>
      <c r="K6" s="1">
        <v>840</v>
      </c>
      <c r="L6" s="1">
        <v>720</v>
      </c>
      <c r="M6" s="1">
        <v>360</v>
      </c>
      <c r="N6" s="1">
        <v>840</v>
      </c>
      <c r="O6" s="1">
        <f t="shared" ref="O6:O22" si="1">SUM(C6:N6)</f>
        <v>6000</v>
      </c>
    </row>
    <row r="7" spans="1:15" x14ac:dyDescent="0.2">
      <c r="A7" s="3" t="s">
        <v>26</v>
      </c>
      <c r="C7" s="1">
        <v>200</v>
      </c>
      <c r="D7" s="1">
        <v>300</v>
      </c>
      <c r="E7" s="1">
        <v>400</v>
      </c>
      <c r="F7" s="1">
        <v>300</v>
      </c>
      <c r="G7" s="1">
        <v>200</v>
      </c>
      <c r="H7" s="1">
        <v>600</v>
      </c>
      <c r="I7" s="1">
        <v>500</v>
      </c>
      <c r="J7" s="1">
        <v>700</v>
      </c>
      <c r="K7" s="1">
        <v>200</v>
      </c>
      <c r="L7" s="1">
        <v>300</v>
      </c>
      <c r="M7" s="1">
        <v>200</v>
      </c>
      <c r="N7" s="1">
        <v>500</v>
      </c>
      <c r="O7" s="1">
        <f t="shared" si="1"/>
        <v>4400</v>
      </c>
    </row>
    <row r="8" spans="1:15" x14ac:dyDescent="0.2">
      <c r="A8" s="3" t="s">
        <v>27</v>
      </c>
      <c r="C8" s="1">
        <v>140</v>
      </c>
      <c r="D8" s="1">
        <v>70</v>
      </c>
      <c r="E8" s="1">
        <v>140</v>
      </c>
      <c r="F8" s="1">
        <v>280</v>
      </c>
      <c r="G8" s="1">
        <v>210</v>
      </c>
      <c r="H8" s="1">
        <v>210</v>
      </c>
      <c r="I8" s="1">
        <v>210</v>
      </c>
      <c r="J8" s="1">
        <v>280</v>
      </c>
      <c r="K8" s="1">
        <v>420</v>
      </c>
      <c r="L8" s="1">
        <v>280</v>
      </c>
      <c r="M8" s="1">
        <v>490</v>
      </c>
      <c r="N8" s="1">
        <v>560</v>
      </c>
      <c r="O8" s="1">
        <f t="shared" si="1"/>
        <v>3290</v>
      </c>
    </row>
    <row r="9" spans="1:15" x14ac:dyDescent="0.2">
      <c r="A9" s="3" t="s">
        <v>45</v>
      </c>
      <c r="O9" s="1"/>
    </row>
    <row r="10" spans="1:15" x14ac:dyDescent="0.2">
      <c r="B10" t="s">
        <v>47</v>
      </c>
      <c r="C10" s="1">
        <f t="shared" ref="C10:N10" si="2">SUM(C6:C8)</f>
        <v>580</v>
      </c>
      <c r="D10" s="1">
        <f t="shared" si="2"/>
        <v>490</v>
      </c>
      <c r="E10" s="1">
        <f t="shared" si="2"/>
        <v>1020</v>
      </c>
      <c r="F10" s="1">
        <f t="shared" si="2"/>
        <v>820</v>
      </c>
      <c r="G10" s="1">
        <f t="shared" si="2"/>
        <v>890</v>
      </c>
      <c r="H10" s="1">
        <f t="shared" si="2"/>
        <v>1530</v>
      </c>
      <c r="I10" s="1">
        <f t="shared" si="2"/>
        <v>1190</v>
      </c>
      <c r="J10" s="1">
        <f t="shared" si="2"/>
        <v>1460</v>
      </c>
      <c r="K10" s="1">
        <f t="shared" si="2"/>
        <v>1460</v>
      </c>
      <c r="L10" s="1">
        <f t="shared" si="2"/>
        <v>1300</v>
      </c>
      <c r="M10" s="1">
        <f t="shared" si="2"/>
        <v>1050</v>
      </c>
      <c r="N10" s="1">
        <f t="shared" si="2"/>
        <v>1900</v>
      </c>
      <c r="O10" s="1">
        <f t="shared" si="1"/>
        <v>13690</v>
      </c>
    </row>
    <row r="11" spans="1:15" x14ac:dyDescent="0.2">
      <c r="O11" s="1"/>
    </row>
    <row r="12" spans="1:15" x14ac:dyDescent="0.2">
      <c r="A12" s="2" t="s">
        <v>46</v>
      </c>
      <c r="O12" s="1"/>
    </row>
    <row r="13" spans="1:15" x14ac:dyDescent="0.2">
      <c r="A13" t="s">
        <v>48</v>
      </c>
      <c r="B13" s="1"/>
      <c r="C13" s="1">
        <v>30</v>
      </c>
      <c r="D13" s="1">
        <v>30</v>
      </c>
      <c r="E13" s="1">
        <v>30</v>
      </c>
      <c r="F13" s="1">
        <v>30</v>
      </c>
      <c r="G13" s="1">
        <v>30</v>
      </c>
      <c r="H13" s="1">
        <v>30</v>
      </c>
      <c r="I13" s="1">
        <v>30</v>
      </c>
      <c r="J13" s="1">
        <v>30</v>
      </c>
      <c r="K13" s="1">
        <v>30</v>
      </c>
      <c r="L13" s="1">
        <v>30</v>
      </c>
      <c r="M13" s="1">
        <v>30</v>
      </c>
      <c r="N13" s="1">
        <v>30</v>
      </c>
      <c r="O13" s="1">
        <f t="shared" si="1"/>
        <v>360</v>
      </c>
    </row>
    <row r="14" spans="1:15" x14ac:dyDescent="0.2">
      <c r="A14" t="s">
        <v>26</v>
      </c>
      <c r="C14" s="5">
        <v>1900</v>
      </c>
      <c r="O14" s="1">
        <f t="shared" si="1"/>
        <v>1900</v>
      </c>
    </row>
    <row r="15" spans="1:15" x14ac:dyDescent="0.2">
      <c r="B15" t="s">
        <v>49</v>
      </c>
      <c r="C15" s="1">
        <f t="shared" ref="C15:N15" si="3">SUM(C13:C14)</f>
        <v>1930</v>
      </c>
      <c r="D15" s="1">
        <f t="shared" si="3"/>
        <v>30</v>
      </c>
      <c r="E15" s="1">
        <f t="shared" si="3"/>
        <v>30</v>
      </c>
      <c r="F15" s="1">
        <f t="shared" si="3"/>
        <v>30</v>
      </c>
      <c r="G15" s="1">
        <f t="shared" si="3"/>
        <v>30</v>
      </c>
      <c r="H15" s="1">
        <f t="shared" si="3"/>
        <v>30</v>
      </c>
      <c r="I15" s="1">
        <f t="shared" si="3"/>
        <v>30</v>
      </c>
      <c r="J15" s="1">
        <f t="shared" si="3"/>
        <v>30</v>
      </c>
      <c r="K15" s="1">
        <f t="shared" si="3"/>
        <v>30</v>
      </c>
      <c r="L15" s="1">
        <f t="shared" si="3"/>
        <v>30</v>
      </c>
      <c r="M15" s="1">
        <f t="shared" si="3"/>
        <v>30</v>
      </c>
      <c r="N15" s="1">
        <f t="shared" si="3"/>
        <v>30</v>
      </c>
      <c r="O15" s="1">
        <f t="shared" si="1"/>
        <v>2260</v>
      </c>
    </row>
    <row r="16" spans="1:15" x14ac:dyDescent="0.2">
      <c r="O16" s="1"/>
    </row>
    <row r="17" spans="1:15" x14ac:dyDescent="0.2">
      <c r="O17" s="1"/>
    </row>
    <row r="18" spans="1:15" x14ac:dyDescent="0.2">
      <c r="B18" t="s">
        <v>50</v>
      </c>
      <c r="C18" s="1">
        <f t="shared" ref="C18:N18" si="4">C10-C15</f>
        <v>-1350</v>
      </c>
      <c r="D18" s="1">
        <f t="shared" si="4"/>
        <v>460</v>
      </c>
      <c r="E18" s="1">
        <f t="shared" si="4"/>
        <v>990</v>
      </c>
      <c r="F18" s="1">
        <f t="shared" si="4"/>
        <v>790</v>
      </c>
      <c r="G18" s="1">
        <f t="shared" si="4"/>
        <v>860</v>
      </c>
      <c r="H18" s="1">
        <f t="shared" si="4"/>
        <v>1500</v>
      </c>
      <c r="I18" s="1">
        <f t="shared" si="4"/>
        <v>1160</v>
      </c>
      <c r="J18" s="1">
        <f t="shared" si="4"/>
        <v>1430</v>
      </c>
      <c r="K18" s="1">
        <f t="shared" si="4"/>
        <v>1430</v>
      </c>
      <c r="L18" s="1">
        <f t="shared" si="4"/>
        <v>1270</v>
      </c>
      <c r="M18" s="1">
        <f t="shared" si="4"/>
        <v>1020</v>
      </c>
      <c r="N18" s="1">
        <f t="shared" si="4"/>
        <v>1870</v>
      </c>
      <c r="O18" s="1">
        <f t="shared" si="1"/>
        <v>11430</v>
      </c>
    </row>
    <row r="19" spans="1:15" x14ac:dyDescent="0.2">
      <c r="O19" s="1"/>
    </row>
    <row r="20" spans="1:15" x14ac:dyDescent="0.2">
      <c r="A20" s="2" t="s">
        <v>51</v>
      </c>
      <c r="C20" s="1">
        <f t="shared" ref="C20:N20" si="5">C3+C18</f>
        <v>11830</v>
      </c>
      <c r="D20" s="1">
        <f t="shared" si="5"/>
        <v>12290</v>
      </c>
      <c r="E20" s="1">
        <f t="shared" si="5"/>
        <v>13280</v>
      </c>
      <c r="F20" s="1">
        <f t="shared" si="5"/>
        <v>14070</v>
      </c>
      <c r="G20" s="1">
        <f t="shared" si="5"/>
        <v>14930</v>
      </c>
      <c r="H20" s="1">
        <f t="shared" si="5"/>
        <v>16430</v>
      </c>
      <c r="I20" s="1">
        <f t="shared" si="5"/>
        <v>17590</v>
      </c>
      <c r="J20" s="1">
        <f t="shared" si="5"/>
        <v>19020</v>
      </c>
      <c r="K20" s="1">
        <f t="shared" si="5"/>
        <v>20450</v>
      </c>
      <c r="L20" s="1">
        <f t="shared" si="5"/>
        <v>21720</v>
      </c>
      <c r="M20" s="1">
        <f t="shared" si="5"/>
        <v>22740</v>
      </c>
      <c r="N20" s="1">
        <f t="shared" si="5"/>
        <v>24610</v>
      </c>
      <c r="O20" s="1">
        <f t="shared" si="1"/>
        <v>208960</v>
      </c>
    </row>
    <row r="21" spans="1:15" x14ac:dyDescent="0.2">
      <c r="A21" t="s">
        <v>52</v>
      </c>
      <c r="O21" s="1"/>
    </row>
    <row r="22" spans="1:15" x14ac:dyDescent="0.2">
      <c r="B22" s="2" t="s">
        <v>53</v>
      </c>
      <c r="C22" s="1">
        <f t="shared" ref="C22:N22" si="6">C10-C15</f>
        <v>-1350</v>
      </c>
      <c r="D22" s="1">
        <f t="shared" si="6"/>
        <v>460</v>
      </c>
      <c r="E22" s="1">
        <f t="shared" si="6"/>
        <v>990</v>
      </c>
      <c r="F22" s="1">
        <f t="shared" si="6"/>
        <v>790</v>
      </c>
      <c r="G22" s="1">
        <f t="shared" si="6"/>
        <v>860</v>
      </c>
      <c r="H22" s="1">
        <f t="shared" si="6"/>
        <v>1500</v>
      </c>
      <c r="I22" s="1">
        <f t="shared" si="6"/>
        <v>1160</v>
      </c>
      <c r="J22" s="1">
        <f t="shared" si="6"/>
        <v>1430</v>
      </c>
      <c r="K22" s="1">
        <f t="shared" si="6"/>
        <v>1430</v>
      </c>
      <c r="L22" s="1">
        <f t="shared" si="6"/>
        <v>1270</v>
      </c>
      <c r="M22" s="1">
        <f t="shared" si="6"/>
        <v>1020</v>
      </c>
      <c r="N22" s="1">
        <f t="shared" si="6"/>
        <v>1870</v>
      </c>
      <c r="O22" s="1">
        <f t="shared" si="1"/>
        <v>11430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21AE8-9766-924B-91E0-F14AA1E7F92D}">
  <dimension ref="A1:O22"/>
  <sheetViews>
    <sheetView workbookViewId="0">
      <selection sqref="A1:O22"/>
    </sheetView>
  </sheetViews>
  <sheetFormatPr baseColWidth="10" defaultRowHeight="16" x14ac:dyDescent="0.2"/>
  <cols>
    <col min="1" max="1" width="30" bestFit="1" customWidth="1"/>
    <col min="2" max="2" width="21.83203125" bestFit="1" customWidth="1"/>
    <col min="11" max="14" width="11.83203125" customWidth="1"/>
    <col min="15" max="15" width="15.6640625" customWidth="1"/>
  </cols>
  <sheetData>
    <row r="1" spans="1:15" x14ac:dyDescent="0.2">
      <c r="A1" s="2" t="s">
        <v>69</v>
      </c>
      <c r="B1" t="s">
        <v>81</v>
      </c>
      <c r="C1" t="s">
        <v>82</v>
      </c>
      <c r="D1" t="s">
        <v>83</v>
      </c>
      <c r="E1" t="s">
        <v>84</v>
      </c>
      <c r="F1" t="s">
        <v>85</v>
      </c>
      <c r="G1" t="s">
        <v>86</v>
      </c>
      <c r="H1" t="s">
        <v>87</v>
      </c>
      <c r="I1" t="s">
        <v>88</v>
      </c>
      <c r="J1" t="s">
        <v>89</v>
      </c>
      <c r="K1" t="s">
        <v>90</v>
      </c>
      <c r="L1" t="s">
        <v>91</v>
      </c>
      <c r="M1" t="s">
        <v>92</v>
      </c>
      <c r="N1" t="s">
        <v>93</v>
      </c>
      <c r="O1" s="2" t="s">
        <v>54</v>
      </c>
    </row>
    <row r="2" spans="1:15" x14ac:dyDescent="0.2">
      <c r="A2" s="2"/>
      <c r="B2" s="3" t="s">
        <v>43</v>
      </c>
      <c r="C2" s="4">
        <v>46753</v>
      </c>
      <c r="D2" s="4">
        <v>46784</v>
      </c>
      <c r="E2" s="4">
        <v>46813</v>
      </c>
      <c r="F2" s="4">
        <v>46844</v>
      </c>
      <c r="G2" s="4">
        <v>46874</v>
      </c>
      <c r="H2" s="4">
        <v>46905</v>
      </c>
      <c r="I2" s="4">
        <v>46935</v>
      </c>
      <c r="J2" s="4">
        <v>46966</v>
      </c>
      <c r="K2" s="4">
        <v>46997</v>
      </c>
      <c r="L2" s="4">
        <v>47027</v>
      </c>
      <c r="M2" s="4">
        <v>47058</v>
      </c>
      <c r="N2" s="4">
        <v>47088</v>
      </c>
      <c r="O2" s="2"/>
    </row>
    <row r="3" spans="1:15" x14ac:dyDescent="0.2">
      <c r="A3" s="2" t="s">
        <v>42</v>
      </c>
      <c r="C3" s="1">
        <f>'Cash Flow Year 2'!N20</f>
        <v>24610</v>
      </c>
      <c r="D3" s="1">
        <f t="shared" ref="D3:N3" si="0">C20</f>
        <v>23520</v>
      </c>
      <c r="E3" s="1">
        <f t="shared" si="0"/>
        <v>24550</v>
      </c>
      <c r="F3" s="1">
        <f t="shared" si="0"/>
        <v>25520</v>
      </c>
      <c r="G3" s="1">
        <f t="shared" si="0"/>
        <v>27280</v>
      </c>
      <c r="H3" s="1">
        <f t="shared" si="0"/>
        <v>28440</v>
      </c>
      <c r="I3" s="1">
        <f t="shared" si="0"/>
        <v>29940</v>
      </c>
      <c r="J3" s="1">
        <f t="shared" si="0"/>
        <v>31040</v>
      </c>
      <c r="K3" s="1">
        <f t="shared" si="0"/>
        <v>32420</v>
      </c>
      <c r="L3" s="1">
        <f t="shared" si="0"/>
        <v>33680</v>
      </c>
      <c r="M3" s="1">
        <f t="shared" si="0"/>
        <v>35150</v>
      </c>
      <c r="N3" s="1">
        <f t="shared" si="0"/>
        <v>36510</v>
      </c>
      <c r="O3" s="7">
        <f>SUM(C3:N3)</f>
        <v>352660</v>
      </c>
    </row>
    <row r="4" spans="1:15" x14ac:dyDescent="0.2">
      <c r="O4" s="7"/>
    </row>
    <row r="5" spans="1:15" x14ac:dyDescent="0.2">
      <c r="A5" s="2" t="s">
        <v>44</v>
      </c>
      <c r="O5" s="7"/>
    </row>
    <row r="6" spans="1:15" x14ac:dyDescent="0.2">
      <c r="A6" s="3" t="s">
        <v>28</v>
      </c>
      <c r="C6" s="1">
        <v>360</v>
      </c>
      <c r="D6" s="1">
        <v>480</v>
      </c>
      <c r="E6" s="1">
        <v>360</v>
      </c>
      <c r="F6" s="1">
        <v>840</v>
      </c>
      <c r="G6" s="1">
        <v>480</v>
      </c>
      <c r="H6" s="1">
        <v>720</v>
      </c>
      <c r="I6" s="1">
        <v>480</v>
      </c>
      <c r="J6" s="1">
        <v>360</v>
      </c>
      <c r="K6" s="1">
        <v>480</v>
      </c>
      <c r="L6" s="1">
        <v>720</v>
      </c>
      <c r="M6" s="1">
        <v>600</v>
      </c>
      <c r="N6" s="1">
        <v>600</v>
      </c>
      <c r="O6" s="7">
        <f t="shared" ref="O6:O22" si="1">SUM(C6:N6)</f>
        <v>6480</v>
      </c>
    </row>
    <row r="7" spans="1:15" x14ac:dyDescent="0.2">
      <c r="A7" s="3" t="s">
        <v>26</v>
      </c>
      <c r="C7" s="1">
        <v>200</v>
      </c>
      <c r="D7" s="1">
        <v>300</v>
      </c>
      <c r="E7" s="1">
        <v>500</v>
      </c>
      <c r="F7" s="1">
        <v>600</v>
      </c>
      <c r="G7" s="1">
        <v>500</v>
      </c>
      <c r="H7" s="1">
        <v>600</v>
      </c>
      <c r="I7" s="1">
        <v>300</v>
      </c>
      <c r="J7" s="1">
        <v>700</v>
      </c>
      <c r="K7" s="1">
        <v>600</v>
      </c>
      <c r="L7" s="1">
        <v>500</v>
      </c>
      <c r="M7" s="1">
        <v>300</v>
      </c>
      <c r="N7" s="1">
        <v>300</v>
      </c>
      <c r="O7" s="7">
        <f t="shared" si="1"/>
        <v>5400</v>
      </c>
    </row>
    <row r="8" spans="1:15" x14ac:dyDescent="0.2">
      <c r="A8" s="3" t="s">
        <v>27</v>
      </c>
      <c r="C8" s="1">
        <v>280</v>
      </c>
      <c r="D8" s="1">
        <v>280</v>
      </c>
      <c r="E8" s="1">
        <v>140</v>
      </c>
      <c r="F8" s="1">
        <v>350</v>
      </c>
      <c r="G8" s="1">
        <v>210</v>
      </c>
      <c r="H8" s="1">
        <v>210</v>
      </c>
      <c r="I8" s="1">
        <v>350</v>
      </c>
      <c r="J8" s="1">
        <v>350</v>
      </c>
      <c r="K8" s="1">
        <v>210</v>
      </c>
      <c r="L8" s="1">
        <v>280</v>
      </c>
      <c r="M8" s="1">
        <v>490</v>
      </c>
      <c r="N8" s="1">
        <v>280</v>
      </c>
      <c r="O8" s="7">
        <f t="shared" si="1"/>
        <v>3430</v>
      </c>
    </row>
    <row r="9" spans="1:15" x14ac:dyDescent="0.2">
      <c r="A9" s="3" t="s">
        <v>45</v>
      </c>
      <c r="O9" s="7"/>
    </row>
    <row r="10" spans="1:15" x14ac:dyDescent="0.2">
      <c r="B10" t="s">
        <v>47</v>
      </c>
      <c r="C10" s="1">
        <f t="shared" ref="C10:N10" si="2">SUM(C6:C8)</f>
        <v>840</v>
      </c>
      <c r="D10" s="1">
        <f t="shared" si="2"/>
        <v>1060</v>
      </c>
      <c r="E10" s="1">
        <f t="shared" si="2"/>
        <v>1000</v>
      </c>
      <c r="F10" s="1">
        <f t="shared" si="2"/>
        <v>1790</v>
      </c>
      <c r="G10" s="1">
        <f t="shared" si="2"/>
        <v>1190</v>
      </c>
      <c r="H10" s="1">
        <f t="shared" si="2"/>
        <v>1530</v>
      </c>
      <c r="I10" s="1">
        <f t="shared" si="2"/>
        <v>1130</v>
      </c>
      <c r="J10" s="1">
        <f t="shared" si="2"/>
        <v>1410</v>
      </c>
      <c r="K10" s="1">
        <f t="shared" si="2"/>
        <v>1290</v>
      </c>
      <c r="L10" s="1">
        <f t="shared" si="2"/>
        <v>1500</v>
      </c>
      <c r="M10" s="1">
        <f t="shared" si="2"/>
        <v>1390</v>
      </c>
      <c r="N10" s="1">
        <f t="shared" si="2"/>
        <v>1180</v>
      </c>
      <c r="O10" s="7">
        <f t="shared" si="1"/>
        <v>15310</v>
      </c>
    </row>
    <row r="11" spans="1:15" x14ac:dyDescent="0.2">
      <c r="O11" s="7"/>
    </row>
    <row r="12" spans="1:15" x14ac:dyDescent="0.2">
      <c r="A12" s="2" t="s">
        <v>46</v>
      </c>
      <c r="O12" s="7"/>
    </row>
    <row r="13" spans="1:15" x14ac:dyDescent="0.2">
      <c r="A13" t="s">
        <v>48</v>
      </c>
      <c r="B13" s="1"/>
      <c r="C13" s="1">
        <v>30</v>
      </c>
      <c r="D13" s="1">
        <v>30</v>
      </c>
      <c r="E13" s="1">
        <v>30</v>
      </c>
      <c r="F13" s="1">
        <v>30</v>
      </c>
      <c r="G13" s="1">
        <v>30</v>
      </c>
      <c r="H13" s="1">
        <v>30</v>
      </c>
      <c r="I13" s="1">
        <v>30</v>
      </c>
      <c r="J13" s="1">
        <v>30</v>
      </c>
      <c r="K13" s="1">
        <v>30</v>
      </c>
      <c r="L13" s="1">
        <v>30</v>
      </c>
      <c r="M13" s="1">
        <v>30</v>
      </c>
      <c r="N13" s="1">
        <v>30</v>
      </c>
      <c r="O13" s="7">
        <f t="shared" si="1"/>
        <v>360</v>
      </c>
    </row>
    <row r="14" spans="1:15" x14ac:dyDescent="0.2">
      <c r="A14" t="s">
        <v>26</v>
      </c>
      <c r="C14" s="5">
        <v>1900</v>
      </c>
      <c r="O14" s="7">
        <f t="shared" si="1"/>
        <v>1900</v>
      </c>
    </row>
    <row r="15" spans="1:15" x14ac:dyDescent="0.2">
      <c r="B15" t="s">
        <v>49</v>
      </c>
      <c r="C15" s="1">
        <f t="shared" ref="C15:N15" si="3">SUM(C13:C14)</f>
        <v>1930</v>
      </c>
      <c r="D15" s="1">
        <f t="shared" si="3"/>
        <v>30</v>
      </c>
      <c r="E15" s="1">
        <f t="shared" si="3"/>
        <v>30</v>
      </c>
      <c r="F15" s="1">
        <f t="shared" si="3"/>
        <v>30</v>
      </c>
      <c r="G15" s="1">
        <f t="shared" si="3"/>
        <v>30</v>
      </c>
      <c r="H15" s="1">
        <f t="shared" si="3"/>
        <v>30</v>
      </c>
      <c r="I15" s="1">
        <f t="shared" si="3"/>
        <v>30</v>
      </c>
      <c r="J15" s="1">
        <f t="shared" si="3"/>
        <v>30</v>
      </c>
      <c r="K15" s="1">
        <f t="shared" si="3"/>
        <v>30</v>
      </c>
      <c r="L15" s="1">
        <f t="shared" si="3"/>
        <v>30</v>
      </c>
      <c r="M15" s="1">
        <f t="shared" si="3"/>
        <v>30</v>
      </c>
      <c r="N15" s="1">
        <f t="shared" si="3"/>
        <v>30</v>
      </c>
      <c r="O15" s="7">
        <f t="shared" si="1"/>
        <v>2260</v>
      </c>
    </row>
    <row r="16" spans="1:15" x14ac:dyDescent="0.2">
      <c r="O16" s="7"/>
    </row>
    <row r="17" spans="1:15" x14ac:dyDescent="0.2">
      <c r="O17" s="7"/>
    </row>
    <row r="18" spans="1:15" x14ac:dyDescent="0.2">
      <c r="B18" t="s">
        <v>50</v>
      </c>
      <c r="C18" s="1">
        <f t="shared" ref="C18:O18" si="4">C10-C15</f>
        <v>-1090</v>
      </c>
      <c r="D18" s="1">
        <f t="shared" si="4"/>
        <v>1030</v>
      </c>
      <c r="E18" s="1">
        <f t="shared" si="4"/>
        <v>970</v>
      </c>
      <c r="F18" s="1">
        <f t="shared" si="4"/>
        <v>1760</v>
      </c>
      <c r="G18" s="1">
        <f t="shared" si="4"/>
        <v>1160</v>
      </c>
      <c r="H18" s="1">
        <f t="shared" si="4"/>
        <v>1500</v>
      </c>
      <c r="I18" s="1">
        <f t="shared" si="4"/>
        <v>1100</v>
      </c>
      <c r="J18" s="1">
        <f t="shared" si="4"/>
        <v>1380</v>
      </c>
      <c r="K18" s="1">
        <f t="shared" si="4"/>
        <v>1260</v>
      </c>
      <c r="L18" s="1">
        <f t="shared" si="4"/>
        <v>1470</v>
      </c>
      <c r="M18" s="1">
        <f t="shared" si="4"/>
        <v>1360</v>
      </c>
      <c r="N18" s="1">
        <f t="shared" si="4"/>
        <v>1150</v>
      </c>
      <c r="O18" s="1">
        <f t="shared" si="4"/>
        <v>13050</v>
      </c>
    </row>
    <row r="19" spans="1:15" x14ac:dyDescent="0.2">
      <c r="O19" s="7"/>
    </row>
    <row r="20" spans="1:15" x14ac:dyDescent="0.2">
      <c r="A20" s="2" t="s">
        <v>51</v>
      </c>
      <c r="C20" s="1">
        <f t="shared" ref="C20:O20" si="5">C3+C18</f>
        <v>23520</v>
      </c>
      <c r="D20" s="1">
        <f t="shared" si="5"/>
        <v>24550</v>
      </c>
      <c r="E20" s="1">
        <f t="shared" si="5"/>
        <v>25520</v>
      </c>
      <c r="F20" s="1">
        <f t="shared" si="5"/>
        <v>27280</v>
      </c>
      <c r="G20" s="1">
        <f t="shared" si="5"/>
        <v>28440</v>
      </c>
      <c r="H20" s="1">
        <f t="shared" si="5"/>
        <v>29940</v>
      </c>
      <c r="I20" s="1">
        <f t="shared" si="5"/>
        <v>31040</v>
      </c>
      <c r="J20" s="1">
        <f t="shared" si="5"/>
        <v>32420</v>
      </c>
      <c r="K20" s="1">
        <f t="shared" si="5"/>
        <v>33680</v>
      </c>
      <c r="L20" s="1">
        <f t="shared" si="5"/>
        <v>35150</v>
      </c>
      <c r="M20" s="1">
        <f t="shared" si="5"/>
        <v>36510</v>
      </c>
      <c r="N20" s="1">
        <f t="shared" si="5"/>
        <v>37660</v>
      </c>
      <c r="O20" s="1">
        <f t="shared" si="5"/>
        <v>365710</v>
      </c>
    </row>
    <row r="21" spans="1:15" x14ac:dyDescent="0.2">
      <c r="A21" t="s">
        <v>52</v>
      </c>
      <c r="O21" s="7"/>
    </row>
    <row r="22" spans="1:15" x14ac:dyDescent="0.2">
      <c r="B22" s="2" t="s">
        <v>53</v>
      </c>
      <c r="C22" s="1">
        <f t="shared" ref="C22:N22" si="6">C10-C15</f>
        <v>-1090</v>
      </c>
      <c r="D22" s="1">
        <f t="shared" si="6"/>
        <v>1030</v>
      </c>
      <c r="E22" s="1">
        <f t="shared" si="6"/>
        <v>970</v>
      </c>
      <c r="F22" s="1">
        <f t="shared" si="6"/>
        <v>1760</v>
      </c>
      <c r="G22" s="1">
        <f t="shared" si="6"/>
        <v>1160</v>
      </c>
      <c r="H22" s="1">
        <f t="shared" si="6"/>
        <v>1500</v>
      </c>
      <c r="I22" s="1">
        <f t="shared" si="6"/>
        <v>1100</v>
      </c>
      <c r="J22" s="1">
        <f t="shared" si="6"/>
        <v>1380</v>
      </c>
      <c r="K22" s="1">
        <f t="shared" si="6"/>
        <v>1260</v>
      </c>
      <c r="L22" s="1">
        <f t="shared" si="6"/>
        <v>1470</v>
      </c>
      <c r="M22" s="1">
        <f t="shared" si="6"/>
        <v>1360</v>
      </c>
      <c r="N22" s="1">
        <f t="shared" si="6"/>
        <v>1150</v>
      </c>
      <c r="O22" s="7">
        <f t="shared" si="1"/>
        <v>13050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E0AB1-D0E8-884F-9B00-CE1C38DB66FC}">
  <dimension ref="A1:D26"/>
  <sheetViews>
    <sheetView workbookViewId="0">
      <selection activeCell="G15" sqref="G15"/>
    </sheetView>
  </sheetViews>
  <sheetFormatPr baseColWidth="10" defaultRowHeight="16" x14ac:dyDescent="0.2"/>
  <cols>
    <col min="1" max="1" width="28" customWidth="1"/>
  </cols>
  <sheetData>
    <row r="1" spans="1:4" x14ac:dyDescent="0.2">
      <c r="A1" s="34" t="s">
        <v>58</v>
      </c>
      <c r="B1" s="35"/>
      <c r="C1" s="35"/>
      <c r="D1" s="36"/>
    </row>
    <row r="2" spans="1:4" x14ac:dyDescent="0.2">
      <c r="A2" s="37" t="s">
        <v>59</v>
      </c>
      <c r="B2" s="38"/>
      <c r="C2" s="38"/>
      <c r="D2" s="39"/>
    </row>
    <row r="3" spans="1:4" x14ac:dyDescent="0.2">
      <c r="A3" s="15"/>
      <c r="D3" s="16"/>
    </row>
    <row r="4" spans="1:4" x14ac:dyDescent="0.2">
      <c r="A4" s="17" t="s">
        <v>55</v>
      </c>
      <c r="B4" s="2" t="s">
        <v>56</v>
      </c>
      <c r="C4" s="2" t="s">
        <v>60</v>
      </c>
      <c r="D4" s="18" t="s">
        <v>57</v>
      </c>
    </row>
    <row r="5" spans="1:4" x14ac:dyDescent="0.2">
      <c r="A5" s="15" t="s">
        <v>61</v>
      </c>
      <c r="D5" s="16"/>
    </row>
    <row r="6" spans="1:4" x14ac:dyDescent="0.2">
      <c r="A6" s="15" t="s">
        <v>62</v>
      </c>
      <c r="B6" s="1">
        <f>'Cash Flow year 1'!N20</f>
        <v>13180</v>
      </c>
      <c r="C6" s="1">
        <f>'Cash Flow Year 2'!N20</f>
        <v>24610</v>
      </c>
      <c r="D6" s="19">
        <f>'Cash Flow Year 3'!N20</f>
        <v>37660</v>
      </c>
    </row>
    <row r="7" spans="1:4" x14ac:dyDescent="0.2">
      <c r="A7" s="20" t="s">
        <v>63</v>
      </c>
      <c r="B7" s="9">
        <f>B6</f>
        <v>13180</v>
      </c>
      <c r="C7" s="9">
        <f>C6</f>
        <v>24610</v>
      </c>
      <c r="D7" s="21">
        <f>D6</f>
        <v>37660</v>
      </c>
    </row>
    <row r="8" spans="1:4" x14ac:dyDescent="0.2">
      <c r="A8" s="15"/>
      <c r="D8" s="16"/>
    </row>
    <row r="9" spans="1:4" x14ac:dyDescent="0.2">
      <c r="A9" s="15" t="s">
        <v>64</v>
      </c>
      <c r="D9" s="16"/>
    </row>
    <row r="10" spans="1:4" x14ac:dyDescent="0.2">
      <c r="A10" s="15" t="s">
        <v>65</v>
      </c>
      <c r="B10" s="1">
        <f>'Start Up Costs'!B2</f>
        <v>250</v>
      </c>
      <c r="C10" s="1">
        <f>B12</f>
        <v>167</v>
      </c>
      <c r="D10" s="19">
        <f>C12</f>
        <v>84</v>
      </c>
    </row>
    <row r="11" spans="1:4" x14ac:dyDescent="0.2">
      <c r="A11" s="15" t="s">
        <v>70</v>
      </c>
      <c r="B11" s="5">
        <v>83</v>
      </c>
      <c r="C11" s="5">
        <v>83</v>
      </c>
      <c r="D11" s="19">
        <v>84</v>
      </c>
    </row>
    <row r="12" spans="1:4" ht="17" thickBot="1" x14ac:dyDescent="0.25">
      <c r="A12" s="22" t="s">
        <v>71</v>
      </c>
      <c r="B12" s="8">
        <f>B10-B11</f>
        <v>167</v>
      </c>
      <c r="C12" s="8">
        <f>C10-C11</f>
        <v>84</v>
      </c>
      <c r="D12" s="23">
        <f>D10-D11</f>
        <v>0</v>
      </c>
    </row>
    <row r="13" spans="1:4" x14ac:dyDescent="0.2">
      <c r="A13" s="15"/>
      <c r="D13" s="16"/>
    </row>
    <row r="14" spans="1:4" ht="17" thickBot="1" x14ac:dyDescent="0.25">
      <c r="A14" s="24" t="s">
        <v>72</v>
      </c>
      <c r="B14" s="10">
        <f>B12+B7</f>
        <v>13347</v>
      </c>
      <c r="C14" s="10">
        <f t="shared" ref="C14:D14" si="0">C12+C7</f>
        <v>24694</v>
      </c>
      <c r="D14" s="25">
        <f t="shared" si="0"/>
        <v>37660</v>
      </c>
    </row>
    <row r="15" spans="1:4" x14ac:dyDescent="0.2">
      <c r="A15" s="15"/>
      <c r="D15" s="16"/>
    </row>
    <row r="16" spans="1:4" x14ac:dyDescent="0.2">
      <c r="A16" s="17" t="s">
        <v>73</v>
      </c>
      <c r="D16" s="16"/>
    </row>
    <row r="17" spans="1:4" x14ac:dyDescent="0.2">
      <c r="A17" s="15" t="s">
        <v>74</v>
      </c>
      <c r="D17" s="16"/>
    </row>
    <row r="18" spans="1:4" x14ac:dyDescent="0.2">
      <c r="A18" s="26" t="s">
        <v>75</v>
      </c>
      <c r="D18" s="16"/>
    </row>
    <row r="19" spans="1:4" x14ac:dyDescent="0.2">
      <c r="A19" s="17" t="s">
        <v>76</v>
      </c>
      <c r="B19" s="14">
        <f>SUM(B17:B18)</f>
        <v>0</v>
      </c>
      <c r="C19" s="14">
        <f t="shared" ref="C19:D19" si="1">SUM(C17:C18)</f>
        <v>0</v>
      </c>
      <c r="D19" s="27">
        <f t="shared" si="1"/>
        <v>0</v>
      </c>
    </row>
    <row r="20" spans="1:4" x14ac:dyDescent="0.2">
      <c r="A20" s="15"/>
      <c r="D20" s="16"/>
    </row>
    <row r="21" spans="1:4" x14ac:dyDescent="0.2">
      <c r="A21" s="17" t="s">
        <v>77</v>
      </c>
      <c r="D21" s="16"/>
    </row>
    <row r="22" spans="1:4" x14ac:dyDescent="0.2">
      <c r="A22" s="28" t="s">
        <v>78</v>
      </c>
      <c r="D22" s="16"/>
    </row>
    <row r="23" spans="1:4" x14ac:dyDescent="0.2">
      <c r="A23" s="28" t="s">
        <v>79</v>
      </c>
      <c r="B23" s="1">
        <f>B14</f>
        <v>13347</v>
      </c>
      <c r="C23" s="1">
        <f t="shared" ref="C23:D23" si="2">C14</f>
        <v>24694</v>
      </c>
      <c r="D23" s="19">
        <f t="shared" si="2"/>
        <v>37660</v>
      </c>
    </row>
    <row r="24" spans="1:4" x14ac:dyDescent="0.2">
      <c r="A24" s="15"/>
      <c r="D24" s="16"/>
    </row>
    <row r="25" spans="1:4" x14ac:dyDescent="0.2">
      <c r="A25" s="29" t="s">
        <v>80</v>
      </c>
      <c r="B25" s="11">
        <f>B23</f>
        <v>13347</v>
      </c>
      <c r="C25" s="11">
        <f t="shared" ref="C25:D25" si="3">C23</f>
        <v>24694</v>
      </c>
      <c r="D25" s="30">
        <f t="shared" si="3"/>
        <v>37660</v>
      </c>
    </row>
    <row r="26" spans="1:4" ht="17" thickBot="1" x14ac:dyDescent="0.25">
      <c r="A26" s="31"/>
      <c r="B26" s="32"/>
      <c r="C26" s="32"/>
      <c r="D26" s="33"/>
    </row>
  </sheetData>
  <mergeCells count="2">
    <mergeCell ref="A1:D1"/>
    <mergeCell ref="A2:D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Start Up Costs</vt:lpstr>
      <vt:lpstr>Income statement 1</vt:lpstr>
      <vt:lpstr>Income statement 2</vt:lpstr>
      <vt:lpstr>Income statement 3</vt:lpstr>
      <vt:lpstr>Cash Flow year 1</vt:lpstr>
      <vt:lpstr>Cash Flow Year 2</vt:lpstr>
      <vt:lpstr>Cash Flow Year 3</vt:lpstr>
      <vt:lpstr>Balancesheet 1-3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jaspreet kaur</dc:creator>
  <cp:lastModifiedBy>jaspreet kaur</cp:lastModifiedBy>
  <dcterms:created xsi:type="dcterms:W3CDTF">2025-11-05T17:11:06Z</dcterms:created>
  <dcterms:modified xsi:type="dcterms:W3CDTF">2025-12-05T21:17:39Z</dcterms:modified>
</cp:coreProperties>
</file>